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3180\Desktop\"/>
    </mc:Choice>
  </mc:AlternateContent>
  <xr:revisionPtr revIDLastSave="0" documentId="13_ncr:1_{2A11CC27-B405-41EF-AC5C-6C79F878334D}" xr6:coauthVersionLast="36" xr6:coauthVersionMax="36" xr10:uidLastSave="{00000000-0000-0000-0000-000000000000}"/>
  <bookViews>
    <workbookView xWindow="0" yWindow="0" windowWidth="19200" windowHeight="9030" tabRatio="738" xr2:uid="{00000000-000D-0000-FFFF-FFFF00000000}"/>
  </bookViews>
  <sheets>
    <sheet name="実施状況報告提出書類一覧 " sheetId="38" r:id="rId1"/>
    <sheet name="（参考）実績報告書チェック表" sheetId="39" r:id="rId2"/>
    <sheet name="Ｒ1活動組織一覧（連絡先・送付先）&gt;Ｒ１未完成 " sheetId="40" state="hidden" r:id="rId3"/>
  </sheets>
  <externalReferences>
    <externalReference r:id="rId4"/>
  </externalReferences>
  <definedNames>
    <definedName name="_xlnm._FilterDatabase" localSheetId="2" hidden="1">'Ｒ1活動組織一覧（連絡先・送付先）&gt;Ｒ１未完成 '!$A$1:$AG$112</definedName>
    <definedName name="_xlnm.Print_Area" localSheetId="1">'（参考）実績報告書チェック表'!$A$1:$AB$35</definedName>
    <definedName name="_xlnm.Print_Area" localSheetId="2">'Ｒ1活動組織一覧（連絡先・送付先）&gt;Ｒ１未完成 '!$C$1:$AF$98</definedName>
    <definedName name="_xlnm.Print_Area" localSheetId="0">'実施状況報告提出書類一覧 '!$A$1:$H$37</definedName>
    <definedName name="_xlnm.Print_Titles" localSheetId="2">'Ｒ1活動組織一覧（連絡先・送付先）&gt;Ｒ１未完成 '!$1:$1</definedName>
    <definedName name="Z_04E23BA7_E72B_40C2_8E8D_FE9AEC450B64_.wvu.FilterData" localSheetId="2" hidden="1">'Ｒ1活動組織一覧（連絡先・送付先）&gt;Ｒ１未完成 '!$C$1:$AE$101</definedName>
    <definedName name="Z_20FADA4C_87DF_4798_A88A_824FE9D351E9_.wvu.Cols" localSheetId="2" hidden="1">'Ｒ1活動組織一覧（連絡先・送付先）&gt;Ｒ１未完成 '!$E:$T</definedName>
    <definedName name="Z_20FADA4C_87DF_4798_A88A_824FE9D351E9_.wvu.FilterData" localSheetId="2" hidden="1">'Ｒ1活動組織一覧（連絡先・送付先）&gt;Ｒ１未完成 '!$C$1:$AE$101</definedName>
    <definedName name="Z_20FADA4C_87DF_4798_A88A_824FE9D351E9_.wvu.PrintArea" localSheetId="2" hidden="1">'Ｒ1活動組織一覧（連絡先・送付先）&gt;Ｒ１未完成 '!$C$1:$U$93</definedName>
    <definedName name="Z_20FADA4C_87DF_4798_A88A_824FE9D351E9_.wvu.PrintTitles" localSheetId="2" hidden="1">'Ｒ1活動組織一覧（連絡先・送付先）&gt;Ｒ１未完成 '!$1:$1</definedName>
    <definedName name="Z_2FCF63D8_BDC6_4095_964B_4AB7E1F9D008_.wvu.FilterData" localSheetId="2" hidden="1">'Ｒ1活動組織一覧（連絡先・送付先）&gt;Ｒ１未完成 '!$C$1:$AE$101</definedName>
    <definedName name="Z_4AC38F4E_5FC3_474C_8ECD_AAB70877047A_.wvu.FilterData" localSheetId="2" hidden="1">'Ｒ1活動組織一覧（連絡先・送付先）&gt;Ｒ１未完成 '!$C$1:$AE$101</definedName>
    <definedName name="Z_7E1D3E0F_6209_46ED_AD17_F14B0437EE39_.wvu.FilterData" localSheetId="2" hidden="1">'Ｒ1活動組織一覧（連絡先・送付先）&gt;Ｒ１未完成 '!$C$1:$AE$101</definedName>
    <definedName name="Z_B1F44E4A_A678_47D1_A288_77BF4265014B_.wvu.FilterData" localSheetId="2" hidden="1">'Ｒ1活動組織一覧（連絡先・送付先）&gt;Ｒ１未完成 '!$C$1:$AE$101</definedName>
    <definedName name="Z_C97C45BB_7F9A_4185_B673_66D1D033A1A8_.wvu.FilterData" localSheetId="2" hidden="1">'Ｒ1活動組織一覧（連絡先・送付先）&gt;Ｒ１未完成 '!$C$1:$AE$101</definedName>
    <definedName name="Z_CBDFAB56_8249_4C13_88CA_DDE8EC6669F4_.wvu.FilterData" localSheetId="2" hidden="1">'Ｒ1活動組織一覧（連絡先・送付先）&gt;Ｒ１未完成 '!$C$1:$AE$101</definedName>
    <definedName name="Z_CBDFAB56_8249_4C13_88CA_DDE8EC6669F4_.wvu.PrintArea" localSheetId="2" hidden="1">'Ｒ1活動組織一覧（連絡先・送付先）&gt;Ｒ１未完成 '!$C$1:$U$95</definedName>
    <definedName name="Z_CBDFAB56_8249_4C13_88CA_DDE8EC6669F4_.wvu.PrintTitles" localSheetId="2" hidden="1">'Ｒ1活動組織一覧（連絡先・送付先）&gt;Ｒ１未完成 '!$1:$1</definedName>
    <definedName name="Z_E5D81BE1_8ABD_43A9_81E9_83AAA4F4893D_.wvu.FilterData" localSheetId="2" hidden="1">'Ｒ1活動組織一覧（連絡先・送付先）&gt;Ｒ１未完成 '!$C$1:$AE$101</definedName>
    <definedName name="活動組織番号" localSheetId="1">'[1](ﾊﾞｯｸﾃﾞｰﾀ3)事務処理実態'!#REF!</definedName>
    <definedName name="活動組織番号" localSheetId="2">'[1](ﾊﾞｯｸﾃﾞｰﾀ3)事務処理実態'!#REF!</definedName>
    <definedName name="活動組織番号">'[1](ﾊﾞｯｸﾃﾞｰﾀ3)事務処理実態'!#REF!</definedName>
  </definedNames>
  <calcPr calcId="191029"/>
</workbook>
</file>

<file path=xl/calcChain.xml><?xml version="1.0" encoding="utf-8"?>
<calcChain xmlns="http://schemas.openxmlformats.org/spreadsheetml/2006/main">
  <c r="E9" i="38" l="1"/>
  <c r="C9" i="38"/>
  <c r="C8" i="38"/>
  <c r="E7" i="38"/>
  <c r="C7" i="38"/>
  <c r="B6" i="38"/>
  <c r="H5" i="38"/>
  <c r="C5" i="38"/>
  <c r="H4" i="38"/>
  <c r="C4" i="38"/>
  <c r="H3" i="38"/>
  <c r="B3" i="38"/>
  <c r="O3" i="40" l="1"/>
  <c r="O4" i="40"/>
  <c r="O5" i="40"/>
  <c r="O6" i="40"/>
  <c r="O7" i="40"/>
  <c r="O8" i="40"/>
  <c r="O9" i="40"/>
  <c r="O10" i="40"/>
  <c r="O11" i="40"/>
  <c r="O12" i="40"/>
  <c r="O13" i="40"/>
  <c r="O14" i="40"/>
  <c r="O15" i="40"/>
  <c r="O16" i="40"/>
  <c r="O17" i="40"/>
  <c r="O18" i="40"/>
  <c r="O19" i="40"/>
  <c r="O20" i="40"/>
  <c r="O21" i="40"/>
  <c r="O22" i="40"/>
  <c r="O23" i="40"/>
  <c r="O24" i="40"/>
  <c r="O25" i="40"/>
  <c r="O26" i="40"/>
  <c r="O27" i="40"/>
  <c r="O28" i="40"/>
  <c r="O29" i="40"/>
  <c r="O30" i="40"/>
  <c r="O31" i="40"/>
  <c r="O32" i="40"/>
  <c r="O33" i="40"/>
  <c r="O34" i="40"/>
  <c r="O35" i="40"/>
  <c r="O36" i="40"/>
  <c r="O37" i="40"/>
  <c r="O38" i="40"/>
  <c r="O39" i="40"/>
  <c r="O40" i="40"/>
  <c r="O41" i="40"/>
  <c r="O42" i="40"/>
  <c r="O43" i="40"/>
  <c r="O44" i="40"/>
  <c r="O45" i="40"/>
  <c r="O46" i="40"/>
  <c r="O47" i="40"/>
  <c r="O48" i="40"/>
  <c r="O49" i="40"/>
  <c r="O50" i="40"/>
  <c r="O51" i="40"/>
  <c r="O52" i="40"/>
  <c r="O53" i="40"/>
  <c r="O54" i="40"/>
  <c r="O55" i="40"/>
  <c r="O56" i="40"/>
  <c r="O57" i="40"/>
  <c r="O58" i="40"/>
  <c r="O59" i="40"/>
  <c r="O60" i="40"/>
  <c r="O61" i="40"/>
  <c r="O62" i="40"/>
  <c r="O63" i="40"/>
  <c r="O64" i="40"/>
  <c r="O65" i="40"/>
  <c r="O66" i="40"/>
  <c r="O67" i="40"/>
  <c r="O68" i="40"/>
  <c r="O69" i="40"/>
  <c r="O70" i="40"/>
  <c r="O71" i="40"/>
  <c r="O72" i="40"/>
  <c r="O73" i="40"/>
  <c r="O74" i="40"/>
  <c r="O75" i="40"/>
  <c r="O76" i="40"/>
  <c r="O77" i="40"/>
  <c r="O78" i="40"/>
  <c r="O79" i="40"/>
  <c r="O80" i="40"/>
  <c r="O81" i="40"/>
  <c r="O82" i="40"/>
  <c r="O83" i="40"/>
  <c r="O84" i="40"/>
  <c r="O85" i="40"/>
  <c r="O86" i="40"/>
  <c r="O87" i="40"/>
  <c r="O88" i="40"/>
  <c r="O89" i="40"/>
  <c r="O90" i="40"/>
  <c r="O91" i="40"/>
  <c r="O92" i="40"/>
  <c r="O93" i="40"/>
  <c r="O94" i="40"/>
  <c r="O95" i="40"/>
  <c r="O96" i="40"/>
  <c r="O97" i="40"/>
  <c r="O98" i="40"/>
  <c r="O99" i="40"/>
  <c r="O2" i="40"/>
  <c r="B3" i="40" l="1"/>
  <c r="B4" i="40"/>
  <c r="B5" i="40"/>
  <c r="B6" i="40"/>
  <c r="B7" i="40"/>
  <c r="B8" i="40"/>
  <c r="B9" i="40"/>
  <c r="B10" i="40"/>
  <c r="B11" i="40"/>
  <c r="B12" i="40"/>
  <c r="B13" i="40"/>
  <c r="B14" i="40"/>
  <c r="B15" i="40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38" i="40"/>
  <c r="B39" i="40"/>
  <c r="B40" i="40"/>
  <c r="B41" i="40"/>
  <c r="B42" i="40"/>
  <c r="B43" i="40"/>
  <c r="B44" i="40"/>
  <c r="B45" i="40"/>
  <c r="B46" i="40"/>
  <c r="B47" i="40"/>
  <c r="B48" i="40"/>
  <c r="B49" i="40"/>
  <c r="B50" i="40"/>
  <c r="B51" i="40"/>
  <c r="B52" i="40"/>
  <c r="B53" i="40"/>
  <c r="B54" i="40"/>
  <c r="B55" i="40"/>
  <c r="B56" i="40"/>
  <c r="B57" i="40"/>
  <c r="B58" i="40"/>
  <c r="B59" i="40"/>
  <c r="B60" i="40"/>
  <c r="B61" i="40"/>
  <c r="B62" i="40"/>
  <c r="B63" i="40"/>
  <c r="B64" i="40"/>
  <c r="B65" i="40"/>
  <c r="B66" i="40"/>
  <c r="B67" i="40"/>
  <c r="B68" i="40"/>
  <c r="B69" i="40"/>
  <c r="B70" i="40"/>
  <c r="B71" i="40"/>
  <c r="B72" i="40"/>
  <c r="B73" i="40"/>
  <c r="B74" i="40"/>
  <c r="B75" i="40"/>
  <c r="B76" i="40"/>
  <c r="B77" i="40"/>
  <c r="B78" i="40"/>
  <c r="B79" i="40"/>
  <c r="B80" i="40"/>
  <c r="B81" i="40"/>
  <c r="B82" i="40"/>
  <c r="B83" i="40"/>
  <c r="B84" i="40"/>
  <c r="B85" i="40"/>
  <c r="B86" i="40"/>
  <c r="B87" i="40"/>
  <c r="B88" i="40"/>
  <c r="B89" i="40"/>
  <c r="B90" i="40"/>
  <c r="B91" i="40"/>
  <c r="B92" i="40"/>
  <c r="B93" i="40"/>
  <c r="B94" i="40"/>
  <c r="B95" i="40"/>
  <c r="B96" i="40"/>
  <c r="B97" i="40"/>
  <c r="B98" i="40"/>
  <c r="B99" i="40"/>
  <c r="B2" i="4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吉田 亮平</author>
    <author>吉岡 ひろみ</author>
    <author>梅田 利通</author>
  </authors>
  <commentList>
    <comment ref="U1" authorId="0" shapeId="0" xr:uid="{EC278865-97D7-4443-9C7F-65BA4DDE186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一番最新の変更届の収受日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13" authorId="0" shapeId="0" xr:uid="{CC15FB45-4EDA-47D6-B8E3-2E392BBC4D79}">
      <text>
        <r>
          <rPr>
            <b/>
            <sz val="9"/>
            <color indexed="81"/>
            <rFont val="ＭＳ Ｐゴシック"/>
            <family val="3"/>
            <charset val="128"/>
          </rPr>
          <t>H29.4.1より変更
「口三谷」→「三谷」
債権者は元より「三谷」の登録済み</t>
        </r>
      </text>
    </comment>
    <comment ref="S14" authorId="1" shapeId="0" xr:uid="{2D2F4F8C-3751-4F17-93C6-A0A756190EE7}">
      <text>
        <r>
          <rPr>
            <sz val="9"/>
            <color indexed="81"/>
            <rFont val="ＭＳ Ｐゴシック"/>
            <family val="3"/>
            <charset val="128"/>
          </rPr>
          <t>H30.4.13
農業センターのアドレス</t>
        </r>
      </text>
    </comment>
    <comment ref="U33" authorId="0" shapeId="0" xr:uid="{7F8532C0-3CA1-4BDC-9969-54A569794108}">
      <text>
        <r>
          <rPr>
            <b/>
            <sz val="9"/>
            <color indexed="81"/>
            <rFont val="ＭＳ Ｐゴシック"/>
            <family val="3"/>
            <charset val="128"/>
          </rPr>
          <t>H29.4.1より変更
「奥三谷」→「三谷」
債権者は元より「三谷」の登録済み</t>
        </r>
      </text>
    </comment>
    <comment ref="N57" authorId="2" shapeId="0" xr:uid="{4E5254A7-DB05-4BB4-9E4A-D9EDB4F88BD9}">
      <text>
        <r>
          <rPr>
            <b/>
            <sz val="9"/>
            <color indexed="81"/>
            <rFont val="ＭＳ Ｐゴシック"/>
            <family val="3"/>
            <charset val="128"/>
          </rPr>
          <t>梅田 利通:</t>
        </r>
        <r>
          <rPr>
            <sz val="9"/>
            <color indexed="81"/>
            <rFont val="ＭＳ Ｐゴシック"/>
            <family val="3"/>
            <charset val="128"/>
          </rPr>
          <t xml:space="preserve">
1.12.9修正</t>
        </r>
      </text>
    </comment>
    <comment ref="J64" authorId="2" shapeId="0" xr:uid="{A04DC455-81D3-40E7-9F41-AD13AEF52890}">
      <text>
        <r>
          <rPr>
            <b/>
            <sz val="9"/>
            <color indexed="81"/>
            <rFont val="ＭＳ Ｐゴシック"/>
            <family val="3"/>
            <charset val="128"/>
          </rPr>
          <t>梅田 利通:</t>
        </r>
        <r>
          <rPr>
            <sz val="9"/>
            <color indexed="81"/>
            <rFont val="ＭＳ Ｐゴシック"/>
            <family val="3"/>
            <charset val="128"/>
          </rPr>
          <t xml:space="preserve">
1.11.25　丹後市民局からの指摘により修正</t>
        </r>
      </text>
    </comment>
    <comment ref="U95" authorId="1" shapeId="0" xr:uid="{664BDE97-FA3B-48BC-AA0C-F47749379949}">
      <text>
        <r>
          <rPr>
            <sz val="9"/>
            <color indexed="81"/>
            <rFont val="ＭＳ Ｐゴシック"/>
            <family val="3"/>
            <charset val="128"/>
          </rPr>
          <t>母子センター
（隣がお寺）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<sst xmlns="http://schemas.openxmlformats.org/spreadsheetml/2006/main" count="1956" uniqueCount="1123">
  <si>
    <t>備  考</t>
    <rPh sb="0" eb="1">
      <t>ソナエ</t>
    </rPh>
    <rPh sb="3" eb="4">
      <t>コウ</t>
    </rPh>
    <phoneticPr fontId="5"/>
  </si>
  <si>
    <t>作業写真整理帳</t>
    <rPh sb="0" eb="2">
      <t>サギョウ</t>
    </rPh>
    <rPh sb="2" eb="4">
      <t>シャシン</t>
    </rPh>
    <rPh sb="4" eb="6">
      <t>セイリ</t>
    </rPh>
    <rPh sb="6" eb="7">
      <t>チョウ</t>
    </rPh>
    <phoneticPr fontId="5"/>
  </si>
  <si>
    <t>領収書整理帳</t>
    <rPh sb="0" eb="3">
      <t>リョウシュウショ</t>
    </rPh>
    <rPh sb="3" eb="5">
      <t>セイリ</t>
    </rPh>
    <rPh sb="5" eb="6">
      <t>チョウ</t>
    </rPh>
    <phoneticPr fontId="5"/>
  </si>
  <si>
    <t>通帳の写し</t>
    <rPh sb="0" eb="2">
      <t>ツウチョウ</t>
    </rPh>
    <rPh sb="3" eb="4">
      <t>ウツ</t>
    </rPh>
    <phoneticPr fontId="5"/>
  </si>
  <si>
    <t>点検・機能診断結果記録</t>
    <rPh sb="0" eb="2">
      <t>テンケン</t>
    </rPh>
    <rPh sb="3" eb="5">
      <t>キノウ</t>
    </rPh>
    <rPh sb="5" eb="7">
      <t>シンダン</t>
    </rPh>
    <rPh sb="7" eb="9">
      <t>ケッカ</t>
    </rPh>
    <rPh sb="9" eb="11">
      <t>キロク</t>
    </rPh>
    <phoneticPr fontId="5"/>
  </si>
  <si>
    <t>異常気象時の対応記録</t>
    <rPh sb="0" eb="2">
      <t>イジョウ</t>
    </rPh>
    <rPh sb="2" eb="4">
      <t>キショウ</t>
    </rPh>
    <rPh sb="4" eb="5">
      <t>ジ</t>
    </rPh>
    <rPh sb="6" eb="8">
      <t>タイオウ</t>
    </rPh>
    <rPh sb="8" eb="10">
      <t>キロク</t>
    </rPh>
    <phoneticPr fontId="5"/>
  </si>
  <si>
    <t>-</t>
    <phoneticPr fontId="3"/>
  </si>
  <si>
    <t>○</t>
    <phoneticPr fontId="3"/>
  </si>
  <si>
    <t>地域資源保全管理構想</t>
    <rPh sb="0" eb="2">
      <t>チイキ</t>
    </rPh>
    <rPh sb="2" eb="4">
      <t>シゲン</t>
    </rPh>
    <rPh sb="4" eb="6">
      <t>ホゼン</t>
    </rPh>
    <rPh sb="6" eb="8">
      <t>カンリ</t>
    </rPh>
    <rPh sb="8" eb="10">
      <t>コウソウ</t>
    </rPh>
    <phoneticPr fontId="5"/>
  </si>
  <si>
    <t>□</t>
  </si>
  <si>
    <t>使用製品のカタログなどはありますか</t>
    <rPh sb="0" eb="2">
      <t>シヨウ</t>
    </rPh>
    <rPh sb="2" eb="4">
      <t>セイヒン</t>
    </rPh>
    <phoneticPr fontId="10"/>
  </si>
  <si>
    <t>承認願（カタログ）</t>
    <rPh sb="0" eb="2">
      <t>ショウニン</t>
    </rPh>
    <rPh sb="2" eb="3">
      <t>ネガ</t>
    </rPh>
    <phoneticPr fontId="10"/>
  </si>
  <si>
    <t>最低価格の業者と契約されていますか</t>
    <rPh sb="0" eb="2">
      <t>サイテイ</t>
    </rPh>
    <rPh sb="2" eb="4">
      <t>カカク</t>
    </rPh>
    <rPh sb="5" eb="7">
      <t>ギョウシャ</t>
    </rPh>
    <rPh sb="8" eb="10">
      <t>ケイヤク</t>
    </rPh>
    <phoneticPr fontId="10"/>
  </si>
  <si>
    <t>契約書（請書）</t>
    <rPh sb="0" eb="3">
      <t>ケイヤクショ</t>
    </rPh>
    <rPh sb="4" eb="6">
      <t>ウケショ</t>
    </rPh>
    <phoneticPr fontId="10"/>
  </si>
  <si>
    <t>見積書</t>
    <rPh sb="0" eb="2">
      <t>ミツモ</t>
    </rPh>
    <rPh sb="2" eb="3">
      <t>ショ</t>
    </rPh>
    <phoneticPr fontId="10"/>
  </si>
  <si>
    <t>出来形図面はありますか</t>
    <rPh sb="0" eb="3">
      <t>デキガタ</t>
    </rPh>
    <rPh sb="3" eb="5">
      <t>ズメン</t>
    </rPh>
    <phoneticPr fontId="10"/>
  </si>
  <si>
    <t>延長、幅などが確認できる写真はありますか</t>
    <rPh sb="0" eb="2">
      <t>エンチョウ</t>
    </rPh>
    <rPh sb="3" eb="4">
      <t>ハバ</t>
    </rPh>
    <rPh sb="7" eb="9">
      <t>カクニン</t>
    </rPh>
    <rPh sb="12" eb="14">
      <t>シャシン</t>
    </rPh>
    <phoneticPr fontId="10"/>
  </si>
  <si>
    <r>
      <t>更新活動を行った施設が、</t>
    </r>
    <r>
      <rPr>
        <u/>
        <sz val="24"/>
        <rFont val="ＭＳ Ｐゴシック"/>
        <family val="3"/>
        <charset val="128"/>
      </rPr>
      <t>過去の分も含めて</t>
    </r>
    <r>
      <rPr>
        <sz val="24"/>
        <rFont val="ＭＳ Ｐゴシック"/>
        <family val="3"/>
        <charset val="128"/>
      </rPr>
      <t>正しく記載されていますか</t>
    </r>
    <rPh sb="0" eb="2">
      <t>コウシン</t>
    </rPh>
    <rPh sb="2" eb="4">
      <t>カツドウ</t>
    </rPh>
    <rPh sb="5" eb="6">
      <t>オコナ</t>
    </rPh>
    <rPh sb="8" eb="10">
      <t>シセツ</t>
    </rPh>
    <rPh sb="20" eb="21">
      <t>タダ</t>
    </rPh>
    <rPh sb="23" eb="25">
      <t>キサイ</t>
    </rPh>
    <phoneticPr fontId="10"/>
  </si>
  <si>
    <r>
      <t>金銭出納簿と</t>
    </r>
    <r>
      <rPr>
        <u/>
        <sz val="24"/>
        <rFont val="ＭＳ Ｐゴシック"/>
        <family val="3"/>
        <charset val="128"/>
      </rPr>
      <t>金額が一致</t>
    </r>
    <r>
      <rPr>
        <sz val="24"/>
        <rFont val="ＭＳ Ｐゴシック"/>
        <family val="3"/>
        <charset val="128"/>
      </rPr>
      <t>していますか</t>
    </r>
    <rPh sb="0" eb="2">
      <t>キンセン</t>
    </rPh>
    <rPh sb="2" eb="5">
      <t>スイトウボ</t>
    </rPh>
    <rPh sb="6" eb="8">
      <t>キンガク</t>
    </rPh>
    <rPh sb="9" eb="11">
      <t>イッチ</t>
    </rPh>
    <phoneticPr fontId="10"/>
  </si>
  <si>
    <r>
      <t>委託工事の</t>
    </r>
    <r>
      <rPr>
        <u/>
        <sz val="24"/>
        <rFont val="ＭＳ Ｐゴシック"/>
        <family val="3"/>
        <charset val="128"/>
      </rPr>
      <t>請求書の日付</t>
    </r>
    <r>
      <rPr>
        <sz val="24"/>
        <rFont val="ＭＳ Ｐゴシック"/>
        <family val="3"/>
        <charset val="128"/>
      </rPr>
      <t>及び</t>
    </r>
    <r>
      <rPr>
        <u/>
        <sz val="24"/>
        <rFont val="ＭＳ Ｐゴシック"/>
        <family val="3"/>
        <charset val="128"/>
      </rPr>
      <t>支払日</t>
    </r>
    <r>
      <rPr>
        <sz val="24"/>
        <rFont val="ＭＳ Ｐゴシック"/>
        <family val="3"/>
        <charset val="128"/>
      </rPr>
      <t>は</t>
    </r>
    <r>
      <rPr>
        <u/>
        <sz val="24"/>
        <rFont val="ＭＳ Ｐゴシック"/>
        <family val="3"/>
        <charset val="128"/>
      </rPr>
      <t>地元検査を行った日付</t>
    </r>
    <r>
      <rPr>
        <sz val="24"/>
        <rFont val="ＭＳ Ｐゴシック"/>
        <family val="3"/>
        <charset val="128"/>
      </rPr>
      <t>より後になっていますか</t>
    </r>
    <rPh sb="0" eb="2">
      <t>イタク</t>
    </rPh>
    <rPh sb="2" eb="4">
      <t>コウジ</t>
    </rPh>
    <rPh sb="7" eb="8">
      <t>ショ</t>
    </rPh>
    <rPh sb="9" eb="11">
      <t>ヒヅケ</t>
    </rPh>
    <rPh sb="17" eb="19">
      <t>ジモト</t>
    </rPh>
    <rPh sb="19" eb="21">
      <t>ケンサ</t>
    </rPh>
    <rPh sb="22" eb="23">
      <t>オコナ</t>
    </rPh>
    <rPh sb="25" eb="27">
      <t>ヒヅケ</t>
    </rPh>
    <rPh sb="29" eb="30">
      <t>アト</t>
    </rPh>
    <phoneticPr fontId="10"/>
  </si>
  <si>
    <r>
      <t>日当支払の領収書に各</t>
    </r>
    <r>
      <rPr>
        <b/>
        <sz val="24"/>
        <rFont val="ＭＳ Ｐゴシック"/>
        <family val="3"/>
        <charset val="128"/>
      </rPr>
      <t>受領者の押印</t>
    </r>
    <r>
      <rPr>
        <sz val="24"/>
        <rFont val="ＭＳ Ｐゴシック"/>
        <family val="3"/>
        <charset val="128"/>
      </rPr>
      <t>がありますか</t>
    </r>
    <rPh sb="0" eb="2">
      <t>ニットウ</t>
    </rPh>
    <rPh sb="2" eb="4">
      <t>シハライ</t>
    </rPh>
    <rPh sb="5" eb="8">
      <t>リョウシュウショ</t>
    </rPh>
    <rPh sb="9" eb="10">
      <t>カク</t>
    </rPh>
    <rPh sb="10" eb="13">
      <t>ジュリョウシャ</t>
    </rPh>
    <rPh sb="14" eb="16">
      <t>オウイン</t>
    </rPh>
    <phoneticPr fontId="10"/>
  </si>
  <si>
    <r>
      <t>通し番号及び金額が</t>
    </r>
    <r>
      <rPr>
        <u/>
        <sz val="24"/>
        <rFont val="ＭＳ Ｐゴシック"/>
        <family val="3"/>
        <charset val="128"/>
      </rPr>
      <t>金銭出納簿と一致</t>
    </r>
    <r>
      <rPr>
        <sz val="24"/>
        <rFont val="ＭＳ Ｐゴシック"/>
        <family val="3"/>
        <charset val="128"/>
      </rPr>
      <t>していますか</t>
    </r>
    <rPh sb="0" eb="1">
      <t>トオ</t>
    </rPh>
    <rPh sb="2" eb="4">
      <t>バンゴウ</t>
    </rPh>
    <rPh sb="4" eb="5">
      <t>オヨ</t>
    </rPh>
    <rPh sb="6" eb="8">
      <t>キンガク</t>
    </rPh>
    <rPh sb="9" eb="10">
      <t>キン</t>
    </rPh>
    <rPh sb="10" eb="11">
      <t>ゼニ</t>
    </rPh>
    <rPh sb="11" eb="14">
      <t>スイトウボ</t>
    </rPh>
    <rPh sb="15" eb="17">
      <t>イッチ</t>
    </rPh>
    <phoneticPr fontId="10"/>
  </si>
  <si>
    <r>
      <t>領収書の宛先は</t>
    </r>
    <r>
      <rPr>
        <b/>
        <sz val="24"/>
        <rFont val="ＭＳ Ｐゴシック"/>
        <family val="3"/>
        <charset val="128"/>
      </rPr>
      <t>活動組織名</t>
    </r>
    <r>
      <rPr>
        <sz val="24"/>
        <rFont val="ＭＳ Ｐゴシック"/>
        <family val="3"/>
        <charset val="128"/>
      </rPr>
      <t>になっていますか</t>
    </r>
    <rPh sb="0" eb="3">
      <t>リョウシュウショ</t>
    </rPh>
    <rPh sb="4" eb="6">
      <t>アテサキ</t>
    </rPh>
    <rPh sb="7" eb="9">
      <t>カツドウ</t>
    </rPh>
    <rPh sb="9" eb="12">
      <t>ソシキメイ</t>
    </rPh>
    <phoneticPr fontId="10"/>
  </si>
  <si>
    <r>
      <t>領収書に</t>
    </r>
    <r>
      <rPr>
        <b/>
        <sz val="24"/>
        <rFont val="ＭＳ Ｐゴシック"/>
        <family val="3"/>
        <charset val="128"/>
      </rPr>
      <t>日付</t>
    </r>
    <r>
      <rPr>
        <sz val="24"/>
        <rFont val="ＭＳ Ｐゴシック"/>
        <family val="3"/>
        <charset val="128"/>
      </rPr>
      <t>が記入してありますか</t>
    </r>
    <phoneticPr fontId="10"/>
  </si>
  <si>
    <r>
      <rPr>
        <b/>
        <sz val="24"/>
        <rFont val="ＭＳ Ｐゴシック"/>
        <family val="3"/>
        <charset val="128"/>
      </rPr>
      <t>通し番号</t>
    </r>
    <r>
      <rPr>
        <sz val="24"/>
        <rFont val="ＭＳ Ｐゴシック"/>
        <family val="3"/>
        <charset val="128"/>
      </rPr>
      <t>が記載されていますか</t>
    </r>
    <rPh sb="0" eb="1">
      <t>トオ</t>
    </rPh>
    <rPh sb="2" eb="4">
      <t>バンゴウ</t>
    </rPh>
    <rPh sb="5" eb="7">
      <t>キサイ</t>
    </rPh>
    <phoneticPr fontId="10"/>
  </si>
  <si>
    <r>
      <t>金銭出納簿の「</t>
    </r>
    <r>
      <rPr>
        <b/>
        <sz val="24"/>
        <rFont val="ＭＳ Ｐゴシック"/>
        <family val="3"/>
        <charset val="128"/>
      </rPr>
      <t>活動実施日</t>
    </r>
    <r>
      <rPr>
        <sz val="24"/>
        <rFont val="ＭＳ Ｐゴシック"/>
        <family val="3"/>
        <charset val="128"/>
      </rPr>
      <t>」と活動記録の「</t>
    </r>
    <r>
      <rPr>
        <b/>
        <sz val="24"/>
        <rFont val="ＭＳ Ｐゴシック"/>
        <family val="3"/>
        <charset val="128"/>
      </rPr>
      <t>日付</t>
    </r>
    <r>
      <rPr>
        <sz val="24"/>
        <rFont val="ＭＳ Ｐゴシック"/>
        <family val="3"/>
        <charset val="128"/>
      </rPr>
      <t>」はあっていますか</t>
    </r>
    <rPh sb="0" eb="2">
      <t>キンセン</t>
    </rPh>
    <rPh sb="2" eb="5">
      <t>スイトウボ</t>
    </rPh>
    <rPh sb="14" eb="16">
      <t>カツドウ</t>
    </rPh>
    <rPh sb="16" eb="18">
      <t>キロク</t>
    </rPh>
    <rPh sb="20" eb="22">
      <t>ヒヅケ</t>
    </rPh>
    <phoneticPr fontId="10"/>
  </si>
  <si>
    <r>
      <t>金銭出納簿の「</t>
    </r>
    <r>
      <rPr>
        <b/>
        <sz val="24"/>
        <rFont val="ＭＳ Ｐゴシック"/>
        <family val="3"/>
        <charset val="128"/>
      </rPr>
      <t>領収書番号</t>
    </r>
    <r>
      <rPr>
        <sz val="24"/>
        <rFont val="ＭＳ Ｐゴシック"/>
        <family val="3"/>
        <charset val="128"/>
      </rPr>
      <t>」と領収書整理帳の「</t>
    </r>
    <r>
      <rPr>
        <b/>
        <sz val="24"/>
        <rFont val="ＭＳ Ｐゴシック"/>
        <family val="3"/>
        <charset val="128"/>
      </rPr>
      <t>通し番号</t>
    </r>
    <r>
      <rPr>
        <sz val="24"/>
        <rFont val="ＭＳ Ｐゴシック"/>
        <family val="3"/>
        <charset val="128"/>
      </rPr>
      <t>」はあっていますか</t>
    </r>
    <rPh sb="0" eb="2">
      <t>キンセン</t>
    </rPh>
    <rPh sb="2" eb="5">
      <t>スイトウボ</t>
    </rPh>
    <rPh sb="14" eb="17">
      <t>リョウシュウショ</t>
    </rPh>
    <rPh sb="17" eb="19">
      <t>セイリ</t>
    </rPh>
    <rPh sb="19" eb="20">
      <t>チョウ</t>
    </rPh>
    <rPh sb="22" eb="23">
      <t>トオ</t>
    </rPh>
    <rPh sb="24" eb="26">
      <t>バンゴウ</t>
    </rPh>
    <phoneticPr fontId="10"/>
  </si>
  <si>
    <r>
      <rPr>
        <b/>
        <sz val="24"/>
        <rFont val="ＭＳ Ｐゴシック"/>
        <family val="3"/>
        <charset val="128"/>
      </rPr>
      <t>自主施工を行った場合</t>
    </r>
    <r>
      <rPr>
        <sz val="24"/>
        <rFont val="ＭＳ Ｐゴシック"/>
        <family val="3"/>
        <charset val="128"/>
      </rPr>
      <t>、工事写真(工事前、工事中、工事後)は揃っていますか</t>
    </r>
    <rPh sb="0" eb="2">
      <t>ジシュ</t>
    </rPh>
    <rPh sb="2" eb="4">
      <t>セコウ</t>
    </rPh>
    <rPh sb="5" eb="6">
      <t>オコナ</t>
    </rPh>
    <rPh sb="8" eb="10">
      <t>バアイ</t>
    </rPh>
    <rPh sb="11" eb="13">
      <t>コウジ</t>
    </rPh>
    <rPh sb="13" eb="15">
      <t>シャシン</t>
    </rPh>
    <rPh sb="16" eb="18">
      <t>コウジ</t>
    </rPh>
    <rPh sb="18" eb="19">
      <t>マエ</t>
    </rPh>
    <rPh sb="20" eb="22">
      <t>コウジ</t>
    </rPh>
    <rPh sb="22" eb="23">
      <t>チュウ</t>
    </rPh>
    <rPh sb="24" eb="26">
      <t>コウジ</t>
    </rPh>
    <rPh sb="26" eb="27">
      <t>ゴ</t>
    </rPh>
    <rPh sb="29" eb="30">
      <t>ソロ</t>
    </rPh>
    <phoneticPr fontId="10"/>
  </si>
  <si>
    <t>時間、人数、活動項目に誤りはありませんか</t>
    <rPh sb="0" eb="2">
      <t>ジカン</t>
    </rPh>
    <rPh sb="3" eb="5">
      <t>ニンズウ</t>
    </rPh>
    <rPh sb="6" eb="8">
      <t>カツドウ</t>
    </rPh>
    <rPh sb="8" eb="10">
      <t>コウモク</t>
    </rPh>
    <rPh sb="11" eb="12">
      <t>アヤマ</t>
    </rPh>
    <phoneticPr fontId="10"/>
  </si>
  <si>
    <r>
      <rPr>
        <b/>
        <sz val="24"/>
        <rFont val="ＭＳ Ｐゴシック"/>
        <family val="3"/>
        <charset val="128"/>
      </rPr>
      <t>交付金を支払った活動</t>
    </r>
    <r>
      <rPr>
        <sz val="24"/>
        <rFont val="ＭＳ Ｐゴシック"/>
        <family val="3"/>
        <charset val="128"/>
      </rPr>
      <t>が漏れなく記載されていますか</t>
    </r>
    <rPh sb="0" eb="3">
      <t>コウフキン</t>
    </rPh>
    <rPh sb="4" eb="6">
      <t>シハラ</t>
    </rPh>
    <rPh sb="8" eb="10">
      <t>カツドウ</t>
    </rPh>
    <rPh sb="11" eb="12">
      <t>モ</t>
    </rPh>
    <rPh sb="15" eb="17">
      <t>キサイ</t>
    </rPh>
    <phoneticPr fontId="10"/>
  </si>
  <si>
    <t>活動計画に位置付けられた活動を行っていますか</t>
    <rPh sb="0" eb="2">
      <t>カツドウ</t>
    </rPh>
    <rPh sb="2" eb="4">
      <t>ケイカク</t>
    </rPh>
    <rPh sb="5" eb="8">
      <t>イチヅ</t>
    </rPh>
    <rPh sb="12" eb="14">
      <t>カツドウ</t>
    </rPh>
    <rPh sb="15" eb="16">
      <t>オコナ</t>
    </rPh>
    <phoneticPr fontId="10"/>
  </si>
  <si>
    <t>長寿命</t>
    <rPh sb="0" eb="1">
      <t>チョウ</t>
    </rPh>
    <rPh sb="1" eb="3">
      <t>ジュミョウ</t>
    </rPh>
    <phoneticPr fontId="16"/>
  </si>
  <si>
    <t>維持・共同</t>
    <rPh sb="0" eb="2">
      <t>イジ</t>
    </rPh>
    <rPh sb="3" eb="5">
      <t>キョウドウ</t>
    </rPh>
    <phoneticPr fontId="16"/>
  </si>
  <si>
    <t>確認項目とその内容</t>
    <rPh sb="0" eb="2">
      <t>カクニン</t>
    </rPh>
    <rPh sb="2" eb="4">
      <t>コウモク</t>
    </rPh>
    <rPh sb="7" eb="9">
      <t>ナイヨウ</t>
    </rPh>
    <phoneticPr fontId="16"/>
  </si>
  <si>
    <r>
      <rPr>
        <b/>
        <sz val="36"/>
        <rFont val="ＭＳ ゴシック"/>
        <family val="3"/>
        <charset val="128"/>
      </rPr>
      <t>多面的機能支払交付金</t>
    </r>
    <r>
      <rPr>
        <b/>
        <sz val="22"/>
        <rFont val="ＭＳ ゴシック"/>
        <family val="3"/>
        <charset val="128"/>
      </rPr>
      <t>　</t>
    </r>
    <r>
      <rPr>
        <b/>
        <sz val="36"/>
        <rFont val="ＭＳ ゴシック"/>
        <family val="3"/>
        <charset val="128"/>
      </rPr>
      <t>実績報告書チェック表</t>
    </r>
    <rPh sb="0" eb="3">
      <t>タメンテキ</t>
    </rPh>
    <rPh sb="3" eb="5">
      <t>キノウ</t>
    </rPh>
    <rPh sb="5" eb="7">
      <t>シハライ</t>
    </rPh>
    <rPh sb="7" eb="10">
      <t>コウフキン</t>
    </rPh>
    <rPh sb="11" eb="13">
      <t>ジッセキ</t>
    </rPh>
    <rPh sb="13" eb="16">
      <t>ホウコクショ</t>
    </rPh>
    <rPh sb="20" eb="21">
      <t>ヒョウ</t>
    </rPh>
    <phoneticPr fontId="16"/>
  </si>
  <si>
    <t>◆提出先◆</t>
    <rPh sb="1" eb="3">
      <t>テイシュツ</t>
    </rPh>
    <rPh sb="3" eb="4">
      <t>サキ</t>
    </rPh>
    <phoneticPr fontId="5"/>
  </si>
  <si>
    <t>※この用紙を実績報告書に添付して提出してください。添付漏れがないか確認してください。</t>
    <rPh sb="3" eb="5">
      <t>ヨウシ</t>
    </rPh>
    <rPh sb="6" eb="8">
      <t>ジッセキ</t>
    </rPh>
    <rPh sb="8" eb="10">
      <t>ホウコク</t>
    </rPh>
    <rPh sb="10" eb="11">
      <t>ショ</t>
    </rPh>
    <rPh sb="12" eb="14">
      <t>テンプ</t>
    </rPh>
    <rPh sb="16" eb="18">
      <t>テイシュツ</t>
    </rPh>
    <rPh sb="25" eb="27">
      <t>テンプ</t>
    </rPh>
    <rPh sb="27" eb="28">
      <t>モ</t>
    </rPh>
    <rPh sb="33" eb="35">
      <t>カクニン</t>
    </rPh>
    <phoneticPr fontId="5"/>
  </si>
  <si>
    <t>担当者
連絡先</t>
    <rPh sb="0" eb="3">
      <t>タントウシャ</t>
    </rPh>
    <rPh sb="4" eb="7">
      <t>レンラクサキ</t>
    </rPh>
    <phoneticPr fontId="5"/>
  </si>
  <si>
    <t>組織名</t>
    <rPh sb="0" eb="2">
      <t>ソシキ</t>
    </rPh>
    <rPh sb="2" eb="3">
      <t>メイ</t>
    </rPh>
    <phoneticPr fontId="5"/>
  </si>
  <si>
    <t>農地維持</t>
    <rPh sb="0" eb="2">
      <t>ノウチ</t>
    </rPh>
    <rPh sb="2" eb="4">
      <t>イジ</t>
    </rPh>
    <phoneticPr fontId="3"/>
  </si>
  <si>
    <t>共同</t>
    <rPh sb="0" eb="2">
      <t>キョウドウ</t>
    </rPh>
    <phoneticPr fontId="3"/>
  </si>
  <si>
    <t>長寿命化</t>
    <rPh sb="0" eb="4">
      <t>チョウジュミョウカ</t>
    </rPh>
    <phoneticPr fontId="3"/>
  </si>
  <si>
    <t>施工区分</t>
    <rPh sb="0" eb="2">
      <t>セコウ</t>
    </rPh>
    <rPh sb="2" eb="4">
      <t>クブン</t>
    </rPh>
    <phoneticPr fontId="3"/>
  </si>
  <si>
    <t>活動期間</t>
    <rPh sb="0" eb="2">
      <t>カツドウ</t>
    </rPh>
    <rPh sb="2" eb="4">
      <t>キカン</t>
    </rPh>
    <phoneticPr fontId="3"/>
  </si>
  <si>
    <t>連番</t>
    <rPh sb="0" eb="2">
      <t>レンバン</t>
    </rPh>
    <phoneticPr fontId="3"/>
  </si>
  <si>
    <t>番号</t>
    <rPh sb="0" eb="2">
      <t>バンゴウ</t>
    </rPh>
    <phoneticPr fontId="3"/>
  </si>
  <si>
    <t>活動組織名</t>
    <phoneticPr fontId="3"/>
  </si>
  <si>
    <t>町名</t>
    <rPh sb="0" eb="2">
      <t>チョウメイ</t>
    </rPh>
    <phoneticPr fontId="3"/>
  </si>
  <si>
    <t>集落名</t>
    <phoneticPr fontId="3"/>
  </si>
  <si>
    <t>代表変更</t>
    <rPh sb="0" eb="2">
      <t>ダイヒョウ</t>
    </rPh>
    <rPh sb="2" eb="4">
      <t>ヘンコウ</t>
    </rPh>
    <phoneticPr fontId="3"/>
  </si>
  <si>
    <t>肩書</t>
    <rPh sb="0" eb="2">
      <t>カタガキ</t>
    </rPh>
    <phoneticPr fontId="3"/>
  </si>
  <si>
    <t>代表者</t>
    <rPh sb="0" eb="3">
      <t>ダイヒョウシャ</t>
    </rPh>
    <phoneticPr fontId="3"/>
  </si>
  <si>
    <t>送付先変更</t>
    <rPh sb="0" eb="2">
      <t>ソウフ</t>
    </rPh>
    <rPh sb="2" eb="3">
      <t>サキ</t>
    </rPh>
    <rPh sb="3" eb="5">
      <t>ヘンコウ</t>
    </rPh>
    <phoneticPr fontId="3"/>
  </si>
  <si>
    <t>郵便番号</t>
    <rPh sb="0" eb="4">
      <t>ユウビンバンゴウ</t>
    </rPh>
    <phoneticPr fontId="3"/>
  </si>
  <si>
    <t>送付先住所</t>
    <rPh sb="0" eb="2">
      <t>ソウフ</t>
    </rPh>
    <rPh sb="2" eb="3">
      <t>サキ</t>
    </rPh>
    <rPh sb="3" eb="5">
      <t>ジュウショ</t>
    </rPh>
    <phoneticPr fontId="3"/>
  </si>
  <si>
    <t>送付先</t>
    <rPh sb="0" eb="2">
      <t>ソウフ</t>
    </rPh>
    <rPh sb="2" eb="3">
      <t>サキ</t>
    </rPh>
    <phoneticPr fontId="3"/>
  </si>
  <si>
    <t>送付先宛名</t>
    <rPh sb="0" eb="2">
      <t>ソウフ</t>
    </rPh>
    <rPh sb="2" eb="3">
      <t>サキ</t>
    </rPh>
    <rPh sb="3" eb="5">
      <t>アテナ</t>
    </rPh>
    <phoneticPr fontId="3"/>
  </si>
  <si>
    <t>連絡先電話番号１</t>
    <rPh sb="0" eb="3">
      <t>レンラクサキ</t>
    </rPh>
    <rPh sb="3" eb="5">
      <t>デンワ</t>
    </rPh>
    <rPh sb="5" eb="7">
      <t>バンゴウ</t>
    </rPh>
    <phoneticPr fontId="3"/>
  </si>
  <si>
    <t>連絡先電話番号２</t>
    <rPh sb="0" eb="3">
      <t>レンラクサキ</t>
    </rPh>
    <rPh sb="3" eb="5">
      <t>デンワ</t>
    </rPh>
    <rPh sb="5" eb="7">
      <t>バンゴウ</t>
    </rPh>
    <phoneticPr fontId="3"/>
  </si>
  <si>
    <t>fax番号</t>
    <rPh sb="3" eb="5">
      <t>バンゴウ</t>
    </rPh>
    <phoneticPr fontId="3"/>
  </si>
  <si>
    <t>メールアドレス</t>
    <phoneticPr fontId="3"/>
  </si>
  <si>
    <t>備考</t>
    <rPh sb="0" eb="2">
      <t>ビコウ</t>
    </rPh>
    <phoneticPr fontId="3"/>
  </si>
  <si>
    <t>組織の住所(R1.10.16現在)</t>
    <rPh sb="0" eb="2">
      <t>ソシキ</t>
    </rPh>
    <rPh sb="3" eb="5">
      <t>ジュウショ</t>
    </rPh>
    <phoneticPr fontId="2"/>
  </si>
  <si>
    <t>組織の郵便番号</t>
    <rPh sb="0" eb="2">
      <t>ソシキ</t>
    </rPh>
    <rPh sb="3" eb="7">
      <t>ユウビンバンゴウ</t>
    </rPh>
    <phoneticPr fontId="3"/>
  </si>
  <si>
    <t>長寿命化</t>
    <rPh sb="0" eb="1">
      <t>チョウ</t>
    </rPh>
    <rPh sb="1" eb="4">
      <t>ジュミョウカ</t>
    </rPh>
    <phoneticPr fontId="3"/>
  </si>
  <si>
    <t>郷の里をよくする会</t>
    <rPh sb="0" eb="1">
      <t>ゴウ</t>
    </rPh>
    <rPh sb="2" eb="3">
      <t>サト</t>
    </rPh>
    <rPh sb="8" eb="9">
      <t>カイ</t>
    </rPh>
    <phoneticPr fontId="3"/>
  </si>
  <si>
    <t>久美浜町</t>
    <rPh sb="0" eb="4">
      <t>クミハマチョウ</t>
    </rPh>
    <phoneticPr fontId="3"/>
  </si>
  <si>
    <t>郷</t>
    <rPh sb="0" eb="1">
      <t>ゴウ</t>
    </rPh>
    <phoneticPr fontId="3"/>
  </si>
  <si>
    <t>会長</t>
    <rPh sb="0" eb="2">
      <t>カイチョウ</t>
    </rPh>
    <phoneticPr fontId="3"/>
  </si>
  <si>
    <t>井上　正治</t>
    <rPh sb="0" eb="2">
      <t>イノウエ</t>
    </rPh>
    <rPh sb="3" eb="5">
      <t>マサジ</t>
    </rPh>
    <phoneticPr fontId="3"/>
  </si>
  <si>
    <t>629－3556</t>
  </si>
  <si>
    <t>京丹後市久美浜町郷948</t>
    <phoneticPr fontId="3"/>
  </si>
  <si>
    <t>自宅</t>
    <rPh sb="0" eb="2">
      <t>ジタク</t>
    </rPh>
    <phoneticPr fontId="3"/>
  </si>
  <si>
    <t>池田　郁夫</t>
    <rPh sb="0" eb="2">
      <t>イケダ</t>
    </rPh>
    <rPh sb="3" eb="5">
      <t>イクオ</t>
    </rPh>
    <phoneticPr fontId="3"/>
  </si>
  <si>
    <t>84-0953</t>
    <phoneticPr fontId="3"/>
  </si>
  <si>
    <t>090-3719-2122</t>
    <phoneticPr fontId="3"/>
  </si>
  <si>
    <t>京丹後市久美浜町郷500</t>
    <rPh sb="0" eb="4">
      <t>キョウ</t>
    </rPh>
    <rPh sb="4" eb="8">
      <t>クミハマチョウ</t>
    </rPh>
    <rPh sb="8" eb="9">
      <t>ゴウ</t>
    </rPh>
    <phoneticPr fontId="3"/>
  </si>
  <si>
    <t>○</t>
  </si>
  <si>
    <t>島</t>
    <rPh sb="0" eb="1">
      <t>シマ</t>
    </rPh>
    <phoneticPr fontId="3"/>
  </si>
  <si>
    <t>代表</t>
    <rPh sb="0" eb="2">
      <t>ダイヒョウ</t>
    </rPh>
    <phoneticPr fontId="3"/>
  </si>
  <si>
    <t>吉谷　健也</t>
    <rPh sb="0" eb="2">
      <t>ヨシタニ</t>
    </rPh>
    <rPh sb="3" eb="5">
      <t>ケンヤ</t>
    </rPh>
    <phoneticPr fontId="3"/>
  </si>
  <si>
    <t>629－3445</t>
  </si>
  <si>
    <t>京丹後市久美浜町島802-1</t>
    <phoneticPr fontId="3"/>
  </si>
  <si>
    <t>82-0614</t>
    <phoneticPr fontId="3"/>
  </si>
  <si>
    <t>090-3160-2387</t>
    <phoneticPr fontId="3"/>
  </si>
  <si>
    <t>k-y＠mxa.nkansai.ne.jp</t>
    <phoneticPr fontId="3"/>
  </si>
  <si>
    <t>生涯学習課</t>
    <rPh sb="0" eb="2">
      <t>ショウガイ</t>
    </rPh>
    <rPh sb="2" eb="4">
      <t>ガクシュウ</t>
    </rPh>
    <rPh sb="4" eb="5">
      <t>カ</t>
    </rPh>
    <phoneticPr fontId="3"/>
  </si>
  <si>
    <t>京丹後市久美浜町島28</t>
    <rPh sb="0" eb="4">
      <t>キョウ</t>
    </rPh>
    <rPh sb="4" eb="8">
      <t>クミハマチョウ</t>
    </rPh>
    <rPh sb="8" eb="9">
      <t>シマ</t>
    </rPh>
    <phoneticPr fontId="3"/>
  </si>
  <si>
    <t>金谷環境保全会</t>
    <rPh sb="0" eb="1">
      <t>キン</t>
    </rPh>
    <rPh sb="1" eb="2">
      <t>タニ</t>
    </rPh>
    <rPh sb="2" eb="4">
      <t>カンキョウ</t>
    </rPh>
    <rPh sb="4" eb="6">
      <t>ホゼン</t>
    </rPh>
    <rPh sb="6" eb="7">
      <t>カイ</t>
    </rPh>
    <phoneticPr fontId="3"/>
  </si>
  <si>
    <t>金谷</t>
    <rPh sb="0" eb="1">
      <t>キン</t>
    </rPh>
    <rPh sb="1" eb="2">
      <t>タニ</t>
    </rPh>
    <phoneticPr fontId="3"/>
  </si>
  <si>
    <t>山添　善明</t>
    <rPh sb="0" eb="2">
      <t>ヤマゾエ</t>
    </rPh>
    <rPh sb="3" eb="5">
      <t>ヨシアキ</t>
    </rPh>
    <phoneticPr fontId="3"/>
  </si>
  <si>
    <t>629－3575</t>
    <phoneticPr fontId="3"/>
  </si>
  <si>
    <t>京丹後市久美浜町金谷425</t>
    <phoneticPr fontId="3"/>
  </si>
  <si>
    <t>山添  善明</t>
    <rPh sb="0" eb="2">
      <t>ヤマゾエ</t>
    </rPh>
    <rPh sb="4" eb="6">
      <t>ヨシアキ</t>
    </rPh>
    <phoneticPr fontId="3"/>
  </si>
  <si>
    <t>85-0731</t>
    <phoneticPr fontId="3"/>
  </si>
  <si>
    <t>090-4034-1793</t>
    <phoneticPr fontId="3"/>
  </si>
  <si>
    <t>85-0731（FAX兼用）</t>
    <rPh sb="11" eb="13">
      <t>ケンヨウ</t>
    </rPh>
    <phoneticPr fontId="3"/>
  </si>
  <si>
    <t>spku8rg9@room.ocn.ne.jp</t>
    <phoneticPr fontId="3"/>
  </si>
  <si>
    <t>京丹後市久美浜町金谷425</t>
    <rPh sb="0" eb="4">
      <t>キョウ</t>
    </rPh>
    <rPh sb="4" eb="8">
      <t>クミハマチョウ</t>
    </rPh>
    <rPh sb="8" eb="10">
      <t>カナヤ</t>
    </rPh>
    <phoneticPr fontId="3"/>
  </si>
  <si>
    <t>引土・須地農地振興会</t>
    <rPh sb="0" eb="2">
      <t>ヒキツチ</t>
    </rPh>
    <rPh sb="3" eb="4">
      <t>ス</t>
    </rPh>
    <rPh sb="4" eb="5">
      <t>チ</t>
    </rPh>
    <rPh sb="5" eb="7">
      <t>ノウチ</t>
    </rPh>
    <rPh sb="7" eb="10">
      <t>シンコウカイ</t>
    </rPh>
    <phoneticPr fontId="3"/>
  </si>
  <si>
    <t>新町、西本町</t>
    <rPh sb="0" eb="2">
      <t>シンマチ</t>
    </rPh>
    <rPh sb="3" eb="4">
      <t>ニシ</t>
    </rPh>
    <rPh sb="4" eb="6">
      <t>ホンマチ</t>
    </rPh>
    <phoneticPr fontId="3"/>
  </si>
  <si>
    <t>谷口　雅昭</t>
    <rPh sb="0" eb="2">
      <t>タニグチ</t>
    </rPh>
    <rPh sb="3" eb="5">
      <t>マサアキ</t>
    </rPh>
    <phoneticPr fontId="3"/>
  </si>
  <si>
    <t>629－3406</t>
    <phoneticPr fontId="3"/>
  </si>
  <si>
    <t>京丹後市久美浜町3137-7 久美浜福祉ｾﾝﾀｰ内</t>
    <rPh sb="15" eb="18">
      <t>クミハマ</t>
    </rPh>
    <rPh sb="18" eb="20">
      <t>フクシ</t>
    </rPh>
    <rPh sb="24" eb="25">
      <t>ナイ</t>
    </rPh>
    <phoneticPr fontId="3"/>
  </si>
  <si>
    <t>区事務所</t>
    <rPh sb="0" eb="1">
      <t>ク</t>
    </rPh>
    <rPh sb="1" eb="3">
      <t>ジム</t>
    </rPh>
    <rPh sb="3" eb="4">
      <t>ショ</t>
    </rPh>
    <phoneticPr fontId="3"/>
  </si>
  <si>
    <t>黒﨑  秀樹</t>
    <rPh sb="0" eb="2">
      <t>クロサキ</t>
    </rPh>
    <rPh sb="4" eb="6">
      <t>ヒデキ</t>
    </rPh>
    <phoneticPr fontId="3"/>
  </si>
  <si>
    <t>82-1980</t>
    <phoneticPr fontId="3"/>
  </si>
  <si>
    <t>090-1903-3371</t>
    <phoneticPr fontId="3"/>
  </si>
  <si>
    <t>hukushicenter@bz04.plala.or.jp</t>
    <phoneticPr fontId="3"/>
  </si>
  <si>
    <t>←黒﨑さんのアドレス福祉センター</t>
    <rPh sb="1" eb="3">
      <t>クロサキ</t>
    </rPh>
    <phoneticPr fontId="3"/>
  </si>
  <si>
    <t>京丹後市久美浜町1791</t>
    <rPh sb="0" eb="4">
      <t>キョウ</t>
    </rPh>
    <rPh sb="4" eb="8">
      <t>クミハマチョウ</t>
    </rPh>
    <phoneticPr fontId="3"/>
  </si>
  <si>
    <t>629－3410</t>
    <phoneticPr fontId="3"/>
  </si>
  <si>
    <t>坂井区環境保全向上活動組合</t>
    <rPh sb="0" eb="1">
      <t>サカ</t>
    </rPh>
    <rPh sb="1" eb="2">
      <t>セイ</t>
    </rPh>
    <rPh sb="2" eb="3">
      <t>ク</t>
    </rPh>
    <rPh sb="3" eb="5">
      <t>カンキョウ</t>
    </rPh>
    <rPh sb="5" eb="7">
      <t>ホゼン</t>
    </rPh>
    <rPh sb="7" eb="9">
      <t>コウジョウ</t>
    </rPh>
    <rPh sb="9" eb="11">
      <t>カツドウ</t>
    </rPh>
    <rPh sb="11" eb="13">
      <t>クミアイ</t>
    </rPh>
    <phoneticPr fontId="3"/>
  </si>
  <si>
    <t>坂井</t>
    <rPh sb="0" eb="1">
      <t>サカ</t>
    </rPh>
    <rPh sb="1" eb="2">
      <t>セイ</t>
    </rPh>
    <phoneticPr fontId="3"/>
  </si>
  <si>
    <t>麻角　佳正</t>
    <rPh sb="0" eb="1">
      <t>アサ</t>
    </rPh>
    <rPh sb="1" eb="2">
      <t>スミ</t>
    </rPh>
    <rPh sb="3" eb="4">
      <t>ヨシ</t>
    </rPh>
    <rPh sb="4" eb="5">
      <t>マサ</t>
    </rPh>
    <phoneticPr fontId="3"/>
  </si>
  <si>
    <t>629－3448</t>
    <phoneticPr fontId="3"/>
  </si>
  <si>
    <t>京丹後市久美浜町坂井555</t>
    <phoneticPr fontId="3"/>
  </si>
  <si>
    <t>吉井　寿男</t>
    <rPh sb="0" eb="2">
      <t>ヨシイ</t>
    </rPh>
    <rPh sb="3" eb="4">
      <t>ジュ</t>
    </rPh>
    <rPh sb="4" eb="5">
      <t>オトコ</t>
    </rPh>
    <phoneticPr fontId="3"/>
  </si>
  <si>
    <t>82-0548</t>
    <phoneticPr fontId="3"/>
  </si>
  <si>
    <t>090-1583-1497</t>
    <phoneticPr fontId="3"/>
  </si>
  <si>
    <t>82-0548（FAX兼用）</t>
    <rPh sb="11" eb="13">
      <t>ケンヨウ</t>
    </rPh>
    <phoneticPr fontId="3"/>
  </si>
  <si>
    <t>yoshii.hisao@orchid.plala.or.jp</t>
    <phoneticPr fontId="3"/>
  </si>
  <si>
    <t>吉井さん583 （会計岡田ﾖｼﾕｷさん82-1327水曜以外誠農海部勤務）</t>
    <rPh sb="0" eb="2">
      <t>ヨシイ</t>
    </rPh>
    <rPh sb="9" eb="11">
      <t>カイケイ</t>
    </rPh>
    <rPh sb="11" eb="13">
      <t>オカダ</t>
    </rPh>
    <rPh sb="26" eb="28">
      <t>スイヨウ</t>
    </rPh>
    <rPh sb="28" eb="30">
      <t>イガイ</t>
    </rPh>
    <rPh sb="30" eb="31">
      <t>セイ</t>
    </rPh>
    <rPh sb="31" eb="32">
      <t>ノウ</t>
    </rPh>
    <rPh sb="32" eb="34">
      <t>カイベ</t>
    </rPh>
    <rPh sb="34" eb="36">
      <t>キンム</t>
    </rPh>
    <phoneticPr fontId="3"/>
  </si>
  <si>
    <t>京丹後市久美浜町坂井270</t>
    <phoneticPr fontId="3"/>
  </si>
  <si>
    <t>甲山区活性化協議会</t>
    <rPh sb="0" eb="1">
      <t>コウ</t>
    </rPh>
    <rPh sb="1" eb="2">
      <t>ヤマ</t>
    </rPh>
    <rPh sb="2" eb="3">
      <t>ク</t>
    </rPh>
    <rPh sb="3" eb="6">
      <t>カッセイカ</t>
    </rPh>
    <rPh sb="6" eb="8">
      <t>キョウギ</t>
    </rPh>
    <rPh sb="8" eb="9">
      <t>カイ</t>
    </rPh>
    <phoneticPr fontId="3"/>
  </si>
  <si>
    <t>甲山</t>
    <rPh sb="0" eb="1">
      <t>コウ</t>
    </rPh>
    <rPh sb="1" eb="2">
      <t>ヤマ</t>
    </rPh>
    <phoneticPr fontId="3"/>
  </si>
  <si>
    <t>西津　栄一郎</t>
    <rPh sb="0" eb="1">
      <t>ニシ</t>
    </rPh>
    <rPh sb="1" eb="2">
      <t>ツ</t>
    </rPh>
    <rPh sb="3" eb="6">
      <t>エイイチロウ</t>
    </rPh>
    <phoneticPr fontId="3"/>
  </si>
  <si>
    <t>629－3442</t>
    <phoneticPr fontId="3"/>
  </si>
  <si>
    <t>京丹後市久美浜町甲山1476</t>
    <phoneticPr fontId="3"/>
  </si>
  <si>
    <t>辻　忠幸</t>
    <rPh sb="0" eb="1">
      <t>ツジ</t>
    </rPh>
    <rPh sb="2" eb="4">
      <t>タダユキ</t>
    </rPh>
    <phoneticPr fontId="3"/>
  </si>
  <si>
    <t>83-0236</t>
    <phoneticPr fontId="3"/>
  </si>
  <si>
    <t>090-4037-2253</t>
    <phoneticPr fontId="3"/>
  </si>
  <si>
    <t>京丹後市久美浜町甲山783</t>
    <phoneticPr fontId="3"/>
  </si>
  <si>
    <t>海士環境向上協議会</t>
    <rPh sb="0" eb="1">
      <t>ウミ</t>
    </rPh>
    <rPh sb="1" eb="2">
      <t>シ</t>
    </rPh>
    <rPh sb="2" eb="4">
      <t>カンキョウ</t>
    </rPh>
    <rPh sb="4" eb="6">
      <t>コウジョウ</t>
    </rPh>
    <rPh sb="6" eb="9">
      <t>キョウギカイ</t>
    </rPh>
    <phoneticPr fontId="3"/>
  </si>
  <si>
    <t>海士</t>
    <rPh sb="0" eb="1">
      <t>ウミ</t>
    </rPh>
    <rPh sb="1" eb="2">
      <t>シ</t>
    </rPh>
    <phoneticPr fontId="3"/>
  </si>
  <si>
    <t>西角　宣政</t>
    <rPh sb="0" eb="1">
      <t>ニシ</t>
    </rPh>
    <rPh sb="1" eb="2">
      <t>カド</t>
    </rPh>
    <rPh sb="3" eb="5">
      <t>ノブマサ</t>
    </rPh>
    <phoneticPr fontId="3"/>
  </si>
  <si>
    <t>629－3443</t>
    <phoneticPr fontId="3"/>
  </si>
  <si>
    <t>京丹後市久美浜町海士619</t>
    <rPh sb="8" eb="9">
      <t>ウミ</t>
    </rPh>
    <rPh sb="9" eb="10">
      <t>シ</t>
    </rPh>
    <phoneticPr fontId="3"/>
  </si>
  <si>
    <t>辻　秀幸</t>
    <rPh sb="0" eb="1">
      <t>ツジ</t>
    </rPh>
    <rPh sb="2" eb="3">
      <t>ヒデ</t>
    </rPh>
    <rPh sb="3" eb="4">
      <t>ユキ</t>
    </rPh>
    <phoneticPr fontId="3"/>
  </si>
  <si>
    <t>82-1374</t>
    <phoneticPr fontId="3"/>
  </si>
  <si>
    <t>090-2702-6811</t>
    <phoneticPr fontId="3"/>
  </si>
  <si>
    <t>hidebm10@icloud.com</t>
    <phoneticPr fontId="3"/>
  </si>
  <si>
    <t>丹後中央病院。レントゲン技師。日中は着信のみなので翌日かけなおすことに</t>
    <rPh sb="0" eb="2">
      <t>タンゴ</t>
    </rPh>
    <rPh sb="2" eb="4">
      <t>チュウオウ</t>
    </rPh>
    <rPh sb="4" eb="6">
      <t>ビョウイン</t>
    </rPh>
    <rPh sb="12" eb="14">
      <t>ギシ</t>
    </rPh>
    <rPh sb="15" eb="17">
      <t>ニッチュウ</t>
    </rPh>
    <rPh sb="18" eb="20">
      <t>チャクシン</t>
    </rPh>
    <rPh sb="25" eb="27">
      <t>ヨクジツ</t>
    </rPh>
    <phoneticPr fontId="3"/>
  </si>
  <si>
    <t>京丹後市久美浜町海士616</t>
    <phoneticPr fontId="3"/>
  </si>
  <si>
    <t>新庄農業保全部会</t>
    <rPh sb="0" eb="1">
      <t>シン</t>
    </rPh>
    <rPh sb="1" eb="2">
      <t>ショウ</t>
    </rPh>
    <rPh sb="2" eb="4">
      <t>ノウギョウ</t>
    </rPh>
    <rPh sb="4" eb="6">
      <t>ホゼン</t>
    </rPh>
    <rPh sb="6" eb="8">
      <t>ブカイ</t>
    </rPh>
    <phoneticPr fontId="3"/>
  </si>
  <si>
    <t>新庄</t>
    <rPh sb="0" eb="1">
      <t>シン</t>
    </rPh>
    <rPh sb="1" eb="2">
      <t>ショウ</t>
    </rPh>
    <phoneticPr fontId="3"/>
  </si>
  <si>
    <t>岡下　博之</t>
    <rPh sb="0" eb="2">
      <t>オカシタ</t>
    </rPh>
    <rPh sb="3" eb="5">
      <t>ヒロユキ</t>
    </rPh>
    <phoneticPr fontId="3"/>
  </si>
  <si>
    <t>629－3570</t>
    <phoneticPr fontId="3"/>
  </si>
  <si>
    <t>京丹後市久美浜町新庄820</t>
    <phoneticPr fontId="3"/>
  </si>
  <si>
    <t>85-0102</t>
    <phoneticPr fontId="3"/>
  </si>
  <si>
    <t>090-4033-8096</t>
    <phoneticPr fontId="3"/>
  </si>
  <si>
    <t>書記岡下宏行さん090-8825-4733
hiro.bb.2223@maia.eonet.ne.jp</t>
    <rPh sb="0" eb="2">
      <t>ショキ</t>
    </rPh>
    <rPh sb="2" eb="4">
      <t>オカシタ</t>
    </rPh>
    <rPh sb="4" eb="6">
      <t>ヒロユキ</t>
    </rPh>
    <phoneticPr fontId="3"/>
  </si>
  <si>
    <t>京丹後市久美浜町新庄15</t>
    <phoneticPr fontId="3"/>
  </si>
  <si>
    <t>二俣農地・水・環境向上委員会</t>
    <rPh sb="0" eb="1">
      <t>ニ</t>
    </rPh>
    <rPh sb="1" eb="2">
      <t>マタ</t>
    </rPh>
    <rPh sb="2" eb="4">
      <t>ノウチ</t>
    </rPh>
    <rPh sb="5" eb="6">
      <t>ミズ</t>
    </rPh>
    <rPh sb="7" eb="9">
      <t>カンキョウ</t>
    </rPh>
    <rPh sb="9" eb="11">
      <t>コウジョウ</t>
    </rPh>
    <rPh sb="11" eb="14">
      <t>イインカイ</t>
    </rPh>
    <phoneticPr fontId="3"/>
  </si>
  <si>
    <t>二俣</t>
    <rPh sb="0" eb="1">
      <t>ニ</t>
    </rPh>
    <rPh sb="1" eb="2">
      <t>マタ</t>
    </rPh>
    <phoneticPr fontId="3"/>
  </si>
  <si>
    <t>委員長</t>
    <rPh sb="0" eb="3">
      <t>イインチョウ</t>
    </rPh>
    <phoneticPr fontId="3"/>
  </si>
  <si>
    <t>小西　幸彦</t>
    <rPh sb="0" eb="2">
      <t>コニシ</t>
    </rPh>
    <rPh sb="3" eb="5">
      <t>ユキヒコ</t>
    </rPh>
    <phoneticPr fontId="3"/>
  </si>
  <si>
    <t>629－3563</t>
    <phoneticPr fontId="3"/>
  </si>
  <si>
    <t>京丹後市久美浜町二俣75</t>
    <phoneticPr fontId="3"/>
  </si>
  <si>
    <t>84-0428</t>
    <phoneticPr fontId="3"/>
  </si>
  <si>
    <t>090-1074-0500</t>
    <phoneticPr fontId="3"/>
  </si>
  <si>
    <t>koni@silk.plala.or.jp</t>
    <phoneticPr fontId="3"/>
  </si>
  <si>
    <t>←小西さんのアドレス</t>
    <phoneticPr fontId="3"/>
  </si>
  <si>
    <t>畑地域農水保全委員会</t>
    <rPh sb="0" eb="1">
      <t>ハタケ</t>
    </rPh>
    <rPh sb="1" eb="3">
      <t>チイキ</t>
    </rPh>
    <rPh sb="3" eb="5">
      <t>ノウスイ</t>
    </rPh>
    <rPh sb="5" eb="7">
      <t>ホゼン</t>
    </rPh>
    <rPh sb="7" eb="9">
      <t>イイン</t>
    </rPh>
    <rPh sb="9" eb="10">
      <t>カイ</t>
    </rPh>
    <phoneticPr fontId="3"/>
  </si>
  <si>
    <t>畑</t>
    <rPh sb="0" eb="1">
      <t>ハタ</t>
    </rPh>
    <phoneticPr fontId="3"/>
  </si>
  <si>
    <t>安達　実</t>
    <rPh sb="0" eb="2">
      <t>アダチ</t>
    </rPh>
    <rPh sb="3" eb="4">
      <t>ミノル</t>
    </rPh>
    <phoneticPr fontId="3"/>
  </si>
  <si>
    <t>629－3578</t>
    <phoneticPr fontId="3"/>
  </si>
  <si>
    <r>
      <t>京丹後市久美浜町畑</t>
    </r>
    <r>
      <rPr>
        <sz val="10"/>
        <color rgb="FFFF0000"/>
        <rFont val="ＭＳ 明朝"/>
        <family val="1"/>
        <charset val="128"/>
      </rPr>
      <t>480</t>
    </r>
    <phoneticPr fontId="3"/>
  </si>
  <si>
    <t>85-9011</t>
    <phoneticPr fontId="3"/>
  </si>
  <si>
    <t>090-5249-0470</t>
    <phoneticPr fontId="3"/>
  </si>
  <si>
    <t>京丹後市久美浜町畑692</t>
    <phoneticPr fontId="3"/>
  </si>
  <si>
    <t>布袋野蛍の会</t>
    <rPh sb="0" eb="3">
      <t>ホタイノ</t>
    </rPh>
    <rPh sb="3" eb="4">
      <t>ホタル</t>
    </rPh>
    <rPh sb="5" eb="6">
      <t>カイ</t>
    </rPh>
    <phoneticPr fontId="3"/>
  </si>
  <si>
    <t>布袋野</t>
    <rPh sb="0" eb="3">
      <t>ホタイノ</t>
    </rPh>
    <phoneticPr fontId="3"/>
  </si>
  <si>
    <t>田中　厚</t>
    <rPh sb="3" eb="4">
      <t>アツシ</t>
    </rPh>
    <phoneticPr fontId="3"/>
  </si>
  <si>
    <t>629－3577</t>
    <phoneticPr fontId="3"/>
  </si>
  <si>
    <t>京丹後市久美浜町布袋野1107</t>
    <phoneticPr fontId="3"/>
  </si>
  <si>
    <t>瀬戸　牧男</t>
    <rPh sb="0" eb="2">
      <t>セト</t>
    </rPh>
    <rPh sb="3" eb="5">
      <t>マキオ</t>
    </rPh>
    <phoneticPr fontId="3"/>
  </si>
  <si>
    <t>85-0212</t>
    <phoneticPr fontId="3"/>
  </si>
  <si>
    <t>090-8141-7578</t>
    <phoneticPr fontId="3"/>
  </si>
  <si>
    <t>mideha@outlook.jp</t>
    <phoneticPr fontId="3"/>
  </si>
  <si>
    <t>←瀬戸さんのアドレス</t>
    <rPh sb="1" eb="3">
      <t>セト</t>
    </rPh>
    <phoneticPr fontId="3"/>
  </si>
  <si>
    <t>京丹後市久美浜町布袋野1500</t>
    <phoneticPr fontId="3"/>
  </si>
  <si>
    <t>口三谷環境保全組合</t>
    <rPh sb="0" eb="1">
      <t>クチ</t>
    </rPh>
    <rPh sb="1" eb="3">
      <t>ミタニ</t>
    </rPh>
    <rPh sb="3" eb="5">
      <t>カンキョウ</t>
    </rPh>
    <rPh sb="5" eb="7">
      <t>ホゼン</t>
    </rPh>
    <rPh sb="7" eb="9">
      <t>クミアイ</t>
    </rPh>
    <phoneticPr fontId="3"/>
  </si>
  <si>
    <t>口三谷</t>
    <rPh sb="0" eb="1">
      <t>クチ</t>
    </rPh>
    <rPh sb="1" eb="3">
      <t>ミタニ</t>
    </rPh>
    <phoneticPr fontId="3"/>
  </si>
  <si>
    <t>組合長</t>
    <rPh sb="0" eb="3">
      <t>クミアイチョウ</t>
    </rPh>
    <phoneticPr fontId="3"/>
  </si>
  <si>
    <t>増馬　肇</t>
    <rPh sb="0" eb="1">
      <t>マ</t>
    </rPh>
    <rPh sb="1" eb="2">
      <t>ウマ</t>
    </rPh>
    <rPh sb="3" eb="4">
      <t>ハジメ</t>
    </rPh>
    <phoneticPr fontId="3"/>
  </si>
  <si>
    <t>629－3412</t>
    <phoneticPr fontId="3"/>
  </si>
  <si>
    <t>京丹後市久美浜町三谷1371</t>
    <phoneticPr fontId="3"/>
  </si>
  <si>
    <t>82-1439</t>
    <phoneticPr fontId="3"/>
  </si>
  <si>
    <t>090-5249-1674</t>
    <phoneticPr fontId="3"/>
  </si>
  <si>
    <t>masuma-hazimu@yks-net.co.jp</t>
    <phoneticPr fontId="3"/>
  </si>
  <si>
    <t>勤務先 山川産業72-1885</t>
    <rPh sb="0" eb="3">
      <t>キンムサキ</t>
    </rPh>
    <rPh sb="4" eb="6">
      <t>ヤマカワ</t>
    </rPh>
    <rPh sb="6" eb="8">
      <t>サンギョウ</t>
    </rPh>
    <phoneticPr fontId="3"/>
  </si>
  <si>
    <t>京丹後市久美浜町三谷1420</t>
    <phoneticPr fontId="3"/>
  </si>
  <si>
    <t>蛍の里友重</t>
    <rPh sb="0" eb="1">
      <t>ホタル</t>
    </rPh>
    <rPh sb="2" eb="3">
      <t>サト</t>
    </rPh>
    <rPh sb="3" eb="4">
      <t>トモ</t>
    </rPh>
    <rPh sb="4" eb="5">
      <t>シゲル</t>
    </rPh>
    <phoneticPr fontId="3"/>
  </si>
  <si>
    <t>友重</t>
    <rPh sb="0" eb="1">
      <t>トモ</t>
    </rPh>
    <rPh sb="1" eb="2">
      <t>ジュウ</t>
    </rPh>
    <phoneticPr fontId="3"/>
  </si>
  <si>
    <t>友松　尚文</t>
    <rPh sb="0" eb="2">
      <t>トモマツ</t>
    </rPh>
    <rPh sb="3" eb="5">
      <t>ナオフミ</t>
    </rPh>
    <phoneticPr fontId="3"/>
  </si>
  <si>
    <t>629－3447</t>
    <phoneticPr fontId="3"/>
  </si>
  <si>
    <t>京丹後市久美浜町友重842-1</t>
    <phoneticPr fontId="3"/>
  </si>
  <si>
    <t>82-0746</t>
    <phoneticPr fontId="3"/>
  </si>
  <si>
    <t>090-8884-5017</t>
    <phoneticPr fontId="3"/>
  </si>
  <si>
    <t>nogyocenter@bz04.plala.or.jp</t>
    <phoneticPr fontId="3"/>
  </si>
  <si>
    <t>京丹後市久美浜町友重300-4</t>
    <phoneticPr fontId="3"/>
  </si>
  <si>
    <t>品田環境保全委員会</t>
    <rPh sb="0" eb="1">
      <t>ヒン</t>
    </rPh>
    <rPh sb="1" eb="2">
      <t>タ</t>
    </rPh>
    <rPh sb="2" eb="4">
      <t>カンキョウ</t>
    </rPh>
    <rPh sb="4" eb="6">
      <t>ホゼン</t>
    </rPh>
    <rPh sb="6" eb="9">
      <t>イインカイ</t>
    </rPh>
    <phoneticPr fontId="3"/>
  </si>
  <si>
    <t>品田</t>
    <rPh sb="0" eb="1">
      <t>シナ</t>
    </rPh>
    <rPh sb="1" eb="2">
      <t>タ</t>
    </rPh>
    <phoneticPr fontId="3"/>
  </si>
  <si>
    <t>牧野　和之</t>
    <rPh sb="0" eb="2">
      <t>マキノ</t>
    </rPh>
    <rPh sb="3" eb="5">
      <t>カズユキ</t>
    </rPh>
    <phoneticPr fontId="3"/>
  </si>
  <si>
    <t>629－3446</t>
    <phoneticPr fontId="3"/>
  </si>
  <si>
    <t>京丹後市久美浜町品田946</t>
    <phoneticPr fontId="3"/>
  </si>
  <si>
    <t>85-0755</t>
    <phoneticPr fontId="3"/>
  </si>
  <si>
    <t>090-7118-2096</t>
    <phoneticPr fontId="3"/>
  </si>
  <si>
    <t>tokoyamakino@yahoo.co.jp</t>
    <phoneticPr fontId="3"/>
  </si>
  <si>
    <t>京丹後市久美浜町品田194</t>
    <rPh sb="0" eb="4">
      <t>キョウ</t>
    </rPh>
    <rPh sb="4" eb="8">
      <t>クミハマチョウ</t>
    </rPh>
    <rPh sb="8" eb="10">
      <t>ホンデ</t>
    </rPh>
    <phoneticPr fontId="2"/>
  </si>
  <si>
    <t>橋爪農地保全組合</t>
    <rPh sb="0" eb="1">
      <t>ハシ</t>
    </rPh>
    <rPh sb="1" eb="2">
      <t>ツメ</t>
    </rPh>
    <rPh sb="2" eb="4">
      <t>ノウチ</t>
    </rPh>
    <rPh sb="4" eb="6">
      <t>ホゼン</t>
    </rPh>
    <rPh sb="6" eb="8">
      <t>クミアイ</t>
    </rPh>
    <phoneticPr fontId="3"/>
  </si>
  <si>
    <t>橋爪</t>
    <rPh sb="0" eb="1">
      <t>ハシ</t>
    </rPh>
    <rPh sb="1" eb="2">
      <t>ツメ</t>
    </rPh>
    <phoneticPr fontId="3"/>
  </si>
  <si>
    <t>小森　吉男</t>
    <rPh sb="0" eb="2">
      <t>コモリ</t>
    </rPh>
    <rPh sb="3" eb="5">
      <t>ヨシオ</t>
    </rPh>
    <phoneticPr fontId="3"/>
  </si>
  <si>
    <t>629－3444</t>
    <phoneticPr fontId="3"/>
  </si>
  <si>
    <t>京丹後市久美浜町橋爪151</t>
    <phoneticPr fontId="3"/>
  </si>
  <si>
    <t>82-1541</t>
    <phoneticPr fontId="3"/>
  </si>
  <si>
    <t>090-2701-1541</t>
    <phoneticPr fontId="3"/>
  </si>
  <si>
    <t>komori@y-komori.com</t>
    <phoneticPr fontId="3"/>
  </si>
  <si>
    <t>←小森さんのアドレス</t>
    <rPh sb="1" eb="3">
      <t>コモリ</t>
    </rPh>
    <phoneticPr fontId="3"/>
  </si>
  <si>
    <t>京丹後市久美浜町橋爪156</t>
    <phoneticPr fontId="3"/>
  </si>
  <si>
    <t>油池地域振興委員会</t>
    <rPh sb="0" eb="1">
      <t>アブラ</t>
    </rPh>
    <rPh sb="1" eb="2">
      <t>イケ</t>
    </rPh>
    <rPh sb="2" eb="4">
      <t>チイキ</t>
    </rPh>
    <rPh sb="4" eb="6">
      <t>シンコウ</t>
    </rPh>
    <rPh sb="6" eb="9">
      <t>イインカイ</t>
    </rPh>
    <phoneticPr fontId="3"/>
  </si>
  <si>
    <t>油池</t>
    <rPh sb="0" eb="1">
      <t>アブラ</t>
    </rPh>
    <rPh sb="1" eb="2">
      <t>イケ</t>
    </rPh>
    <phoneticPr fontId="3"/>
  </si>
  <si>
    <t>小国　義徳</t>
    <rPh sb="0" eb="2">
      <t>オグニ</t>
    </rPh>
    <rPh sb="3" eb="5">
      <t>ヨシノリ</t>
    </rPh>
    <phoneticPr fontId="3"/>
  </si>
  <si>
    <t>629－3449</t>
    <phoneticPr fontId="3"/>
  </si>
  <si>
    <t>京丹後市久美浜町油池536</t>
    <phoneticPr fontId="3"/>
  </si>
  <si>
    <t>82-1118</t>
    <phoneticPr fontId="3"/>
  </si>
  <si>
    <t>090-8987-4863</t>
    <phoneticPr fontId="3"/>
  </si>
  <si>
    <t>82-1119</t>
    <phoneticPr fontId="3"/>
  </si>
  <si>
    <t>oguni.shoutem@fancy.ocn.jp</t>
    <phoneticPr fontId="3"/>
  </si>
  <si>
    <t>小国幸太郎090-2359-2493</t>
    <phoneticPr fontId="3"/>
  </si>
  <si>
    <t>京丹後市久美浜町油池526</t>
  </si>
  <si>
    <t>丸山保全会</t>
    <rPh sb="0" eb="1">
      <t>マル</t>
    </rPh>
    <rPh sb="1" eb="2">
      <t>ヤマ</t>
    </rPh>
    <rPh sb="2" eb="4">
      <t>ホゼン</t>
    </rPh>
    <rPh sb="4" eb="5">
      <t>カイ</t>
    </rPh>
    <phoneticPr fontId="3"/>
  </si>
  <si>
    <t>丸山</t>
    <rPh sb="0" eb="1">
      <t>マル</t>
    </rPh>
    <rPh sb="1" eb="2">
      <t>ヤマ</t>
    </rPh>
    <phoneticPr fontId="3"/>
  </si>
  <si>
    <t>岸本　恵二</t>
    <rPh sb="0" eb="2">
      <t>キシモト</t>
    </rPh>
    <rPh sb="3" eb="5">
      <t>ケイジ</t>
    </rPh>
    <phoneticPr fontId="3"/>
  </si>
  <si>
    <t>629－3558</t>
    <phoneticPr fontId="3"/>
  </si>
  <si>
    <t>京丹後市久美浜町丸山279</t>
    <phoneticPr fontId="3"/>
  </si>
  <si>
    <t>中川　貢</t>
    <rPh sb="0" eb="2">
      <t>ナカガワ</t>
    </rPh>
    <rPh sb="3" eb="4">
      <t>ミツグ</t>
    </rPh>
    <phoneticPr fontId="3"/>
  </si>
  <si>
    <t>84-0532</t>
    <phoneticPr fontId="3"/>
  </si>
  <si>
    <t>090-3281-4799</t>
    <phoneticPr fontId="3"/>
  </si>
  <si>
    <t>84-0832</t>
    <phoneticPr fontId="3"/>
  </si>
  <si>
    <t>京丹後市久美浜町丸山340</t>
  </si>
  <si>
    <t>市野々地域農水環保全委員会</t>
    <rPh sb="0" eb="1">
      <t>イチ</t>
    </rPh>
    <rPh sb="1" eb="3">
      <t>ノノ</t>
    </rPh>
    <rPh sb="3" eb="5">
      <t>チイキ</t>
    </rPh>
    <rPh sb="5" eb="6">
      <t>ノウ</t>
    </rPh>
    <rPh sb="6" eb="7">
      <t>スイ</t>
    </rPh>
    <rPh sb="7" eb="8">
      <t>ワ</t>
    </rPh>
    <rPh sb="8" eb="10">
      <t>ホゼン</t>
    </rPh>
    <rPh sb="10" eb="13">
      <t>イインカイ</t>
    </rPh>
    <phoneticPr fontId="3"/>
  </si>
  <si>
    <t>市野々</t>
    <rPh sb="0" eb="1">
      <t>イチ</t>
    </rPh>
    <rPh sb="1" eb="3">
      <t>ノノ</t>
    </rPh>
    <phoneticPr fontId="3"/>
  </si>
  <si>
    <t>中田　安則</t>
    <rPh sb="0" eb="2">
      <t>ナカタ</t>
    </rPh>
    <rPh sb="3" eb="5">
      <t>ヤスノリ</t>
    </rPh>
    <phoneticPr fontId="3"/>
  </si>
  <si>
    <t>629－3576</t>
    <phoneticPr fontId="3"/>
  </si>
  <si>
    <t>京丹後市久美浜町市野々615</t>
    <rPh sb="8" eb="11">
      <t>イチノノ</t>
    </rPh>
    <phoneticPr fontId="3"/>
  </si>
  <si>
    <t>82-0539</t>
    <phoneticPr fontId="3"/>
  </si>
  <si>
    <t>090-4296-4318</t>
    <phoneticPr fontId="3"/>
  </si>
  <si>
    <t>京丹後市久美浜町市野々616-1</t>
    <rPh sb="0" eb="4">
      <t>キョウ</t>
    </rPh>
    <rPh sb="4" eb="8">
      <t>クミハマチョウ</t>
    </rPh>
    <rPh sb="8" eb="9">
      <t>イチ</t>
    </rPh>
    <rPh sb="9" eb="10">
      <t>ノ</t>
    </rPh>
    <phoneticPr fontId="3"/>
  </si>
  <si>
    <t>芦原農地保全協議会</t>
    <rPh sb="0" eb="1">
      <t>アシ</t>
    </rPh>
    <rPh sb="1" eb="2">
      <t>ハラ</t>
    </rPh>
    <rPh sb="2" eb="4">
      <t>ノウチ</t>
    </rPh>
    <rPh sb="4" eb="6">
      <t>ホゼン</t>
    </rPh>
    <rPh sb="6" eb="9">
      <t>キョウギカイ</t>
    </rPh>
    <phoneticPr fontId="3"/>
  </si>
  <si>
    <t>芦原</t>
    <rPh sb="0" eb="1">
      <t>アシ</t>
    </rPh>
    <rPh sb="1" eb="2">
      <t>ハラ</t>
    </rPh>
    <phoneticPr fontId="3"/>
  </si>
  <si>
    <t>橋本　昌明</t>
    <phoneticPr fontId="3"/>
  </si>
  <si>
    <t>629－3571</t>
    <phoneticPr fontId="3"/>
  </si>
  <si>
    <t>京丹後市久美浜町芦原618</t>
    <phoneticPr fontId="3"/>
  </si>
  <si>
    <t>橋本　昌明</t>
    <rPh sb="0" eb="2">
      <t>ハシモト</t>
    </rPh>
    <rPh sb="3" eb="5">
      <t>マサアキ</t>
    </rPh>
    <phoneticPr fontId="3"/>
  </si>
  <si>
    <t>85-0240</t>
    <phoneticPr fontId="3"/>
  </si>
  <si>
    <t>090-9867-1326</t>
    <phoneticPr fontId="3"/>
  </si>
  <si>
    <t>masaaki.hashimoto@nifty.ne.jp</t>
    <phoneticPr fontId="3"/>
  </si>
  <si>
    <r>
      <t>京丹後市久美浜町芦原</t>
    </r>
    <r>
      <rPr>
        <sz val="11"/>
        <color rgb="FFFF0000"/>
        <rFont val="ＭＳ 明朝"/>
        <family val="1"/>
        <charset val="128"/>
      </rPr>
      <t>573</t>
    </r>
    <phoneticPr fontId="3"/>
  </si>
  <si>
    <t>新谷環境保全整備委員会</t>
    <rPh sb="0" eb="1">
      <t>シン</t>
    </rPh>
    <rPh sb="1" eb="2">
      <t>タニ</t>
    </rPh>
    <rPh sb="2" eb="4">
      <t>カンキョウ</t>
    </rPh>
    <rPh sb="4" eb="6">
      <t>ホゼン</t>
    </rPh>
    <rPh sb="6" eb="8">
      <t>セイビ</t>
    </rPh>
    <rPh sb="8" eb="11">
      <t>イインカイ</t>
    </rPh>
    <phoneticPr fontId="3"/>
  </si>
  <si>
    <t>新谷</t>
    <rPh sb="0" eb="1">
      <t>シン</t>
    </rPh>
    <rPh sb="1" eb="2">
      <t>タニ</t>
    </rPh>
    <phoneticPr fontId="3"/>
  </si>
  <si>
    <t>小谷　義明</t>
    <phoneticPr fontId="3"/>
  </si>
  <si>
    <t>629－3572</t>
    <phoneticPr fontId="3"/>
  </si>
  <si>
    <t>京丹後市久美浜町新谷884</t>
    <phoneticPr fontId="3"/>
  </si>
  <si>
    <t>090-8885-1831</t>
    <phoneticPr fontId="3"/>
  </si>
  <si>
    <t>tanaka.makoto26@nifty.com</t>
    <phoneticPr fontId="3"/>
  </si>
  <si>
    <t>事務的なことは、田中誠氏 090-9041-9254　</t>
    <rPh sb="0" eb="3">
      <t>ジムテキ</t>
    </rPh>
    <rPh sb="8" eb="10">
      <t>タナカ</t>
    </rPh>
    <rPh sb="10" eb="11">
      <t>マコト</t>
    </rPh>
    <rPh sb="11" eb="12">
      <t>シ</t>
    </rPh>
    <phoneticPr fontId="3"/>
  </si>
  <si>
    <t>京丹後市久美浜町新谷596</t>
    <phoneticPr fontId="3"/>
  </si>
  <si>
    <t>関村おこし会議</t>
    <rPh sb="0" eb="1">
      <t>セキ</t>
    </rPh>
    <rPh sb="1" eb="2">
      <t>ムラ</t>
    </rPh>
    <rPh sb="5" eb="7">
      <t>カイギ</t>
    </rPh>
    <phoneticPr fontId="3"/>
  </si>
  <si>
    <t>関</t>
    <rPh sb="0" eb="1">
      <t>セキ</t>
    </rPh>
    <phoneticPr fontId="3"/>
  </si>
  <si>
    <t>岩崎　寛人</t>
    <rPh sb="0" eb="2">
      <t>イワサキ</t>
    </rPh>
    <rPh sb="3" eb="5">
      <t>ヒロト</t>
    </rPh>
    <phoneticPr fontId="3"/>
  </si>
  <si>
    <t>629－3437</t>
    <phoneticPr fontId="3"/>
  </si>
  <si>
    <t>京丹後市久美浜町関266</t>
    <phoneticPr fontId="3"/>
  </si>
  <si>
    <t>渋谷　博</t>
    <rPh sb="0" eb="2">
      <t>シブヤ</t>
    </rPh>
    <rPh sb="3" eb="4">
      <t>ヒロシ</t>
    </rPh>
    <phoneticPr fontId="3"/>
  </si>
  <si>
    <t>83-0583</t>
    <phoneticPr fontId="3"/>
  </si>
  <si>
    <t>090-2042-8478</t>
    <phoneticPr fontId="3"/>
  </si>
  <si>
    <t>京丹後市久美浜町関435</t>
    <phoneticPr fontId="3"/>
  </si>
  <si>
    <t>壱分環境保全協議会</t>
    <rPh sb="0" eb="1">
      <t>イチ</t>
    </rPh>
    <rPh sb="1" eb="2">
      <t>ブン</t>
    </rPh>
    <rPh sb="2" eb="4">
      <t>カンキョウ</t>
    </rPh>
    <rPh sb="4" eb="6">
      <t>ホゼン</t>
    </rPh>
    <rPh sb="6" eb="9">
      <t>キョウギカイ</t>
    </rPh>
    <phoneticPr fontId="3"/>
  </si>
  <si>
    <t>壱分</t>
    <rPh sb="0" eb="1">
      <t>イチ</t>
    </rPh>
    <rPh sb="1" eb="2">
      <t>ブン</t>
    </rPh>
    <phoneticPr fontId="3"/>
  </si>
  <si>
    <t>藤原　芳隆</t>
    <rPh sb="0" eb="2">
      <t>フジワラ</t>
    </rPh>
    <rPh sb="3" eb="5">
      <t>ヨシタカ</t>
    </rPh>
    <phoneticPr fontId="3"/>
  </si>
  <si>
    <t>629－3435</t>
    <phoneticPr fontId="3"/>
  </si>
  <si>
    <t>京丹後市久美浜町壱分1058</t>
    <phoneticPr fontId="3"/>
  </si>
  <si>
    <t>山﨑　伸生</t>
    <rPh sb="0" eb="2">
      <t>ヤマザキ</t>
    </rPh>
    <rPh sb="3" eb="5">
      <t>ノブオ</t>
    </rPh>
    <phoneticPr fontId="3"/>
  </si>
  <si>
    <t>83-0977</t>
    <phoneticPr fontId="3"/>
  </si>
  <si>
    <t>090-1448-3532</t>
    <phoneticPr fontId="3"/>
  </si>
  <si>
    <t>yamachanfarm@yahoo.co.jp</t>
    <phoneticPr fontId="3"/>
  </si>
  <si>
    <t>京丹後市久美浜町壱分1013</t>
    <phoneticPr fontId="3"/>
  </si>
  <si>
    <t>長坂めだかの会</t>
    <rPh sb="0" eb="1">
      <t>チョウ</t>
    </rPh>
    <rPh sb="1" eb="2">
      <t>サカ</t>
    </rPh>
    <rPh sb="6" eb="7">
      <t>カイ</t>
    </rPh>
    <phoneticPr fontId="3"/>
  </si>
  <si>
    <t>長野、坂谷</t>
    <rPh sb="0" eb="2">
      <t>ナガノ</t>
    </rPh>
    <rPh sb="3" eb="4">
      <t>サカ</t>
    </rPh>
    <rPh sb="4" eb="5">
      <t>タニ</t>
    </rPh>
    <phoneticPr fontId="3"/>
  </si>
  <si>
    <t>松本　哲朗</t>
    <rPh sb="0" eb="1">
      <t>マツ</t>
    </rPh>
    <rPh sb="1" eb="2">
      <t>モト</t>
    </rPh>
    <rPh sb="3" eb="5">
      <t>テツロウ</t>
    </rPh>
    <phoneticPr fontId="3"/>
  </si>
  <si>
    <t>629－3553</t>
    <phoneticPr fontId="3"/>
  </si>
  <si>
    <t>京丹後市久美浜町長野358</t>
    <phoneticPr fontId="3"/>
  </si>
  <si>
    <t>吉岡　誠彦</t>
    <rPh sb="0" eb="2">
      <t>ヨシオカ</t>
    </rPh>
    <rPh sb="3" eb="4">
      <t>マコト</t>
    </rPh>
    <rPh sb="4" eb="5">
      <t>ヒコ</t>
    </rPh>
    <phoneticPr fontId="3"/>
  </si>
  <si>
    <t>84-0455</t>
    <phoneticPr fontId="3"/>
  </si>
  <si>
    <t>090-6247-3885</t>
    <phoneticPr fontId="3"/>
  </si>
  <si>
    <t>連絡希望時間帯16：30以降</t>
    <rPh sb="0" eb="2">
      <t>レンラク</t>
    </rPh>
    <rPh sb="2" eb="4">
      <t>キボウ</t>
    </rPh>
    <rPh sb="4" eb="7">
      <t>ジカンタイ</t>
    </rPh>
    <rPh sb="12" eb="14">
      <t>イコウ</t>
    </rPh>
    <phoneticPr fontId="3"/>
  </si>
  <si>
    <t>京丹後市久美浜町長野1045-1</t>
    <phoneticPr fontId="3"/>
  </si>
  <si>
    <t>市場ふるさと会</t>
    <rPh sb="0" eb="1">
      <t>シ</t>
    </rPh>
    <rPh sb="1" eb="2">
      <t>バ</t>
    </rPh>
    <rPh sb="6" eb="7">
      <t>カイ</t>
    </rPh>
    <phoneticPr fontId="3"/>
  </si>
  <si>
    <t>市場</t>
    <rPh sb="0" eb="1">
      <t>シ</t>
    </rPh>
    <rPh sb="1" eb="2">
      <t>バ</t>
    </rPh>
    <phoneticPr fontId="3"/>
  </si>
  <si>
    <t>大垣　重文</t>
    <rPh sb="0" eb="2">
      <t>オオガキ</t>
    </rPh>
    <rPh sb="3" eb="4">
      <t>シゲ</t>
    </rPh>
    <rPh sb="4" eb="5">
      <t>ブン</t>
    </rPh>
    <phoneticPr fontId="3"/>
  </si>
  <si>
    <t>629－3574</t>
    <phoneticPr fontId="3"/>
  </si>
  <si>
    <t>京丹後市久美浜町市場392</t>
    <phoneticPr fontId="3"/>
  </si>
  <si>
    <t>大垣　重文</t>
    <rPh sb="0" eb="2">
      <t>オオガキ</t>
    </rPh>
    <rPh sb="3" eb="5">
      <t>シゲフミ</t>
    </rPh>
    <phoneticPr fontId="3"/>
  </si>
  <si>
    <t>85-0174（野村さん）</t>
    <rPh sb="8" eb="10">
      <t>ノムラ</t>
    </rPh>
    <phoneticPr fontId="3"/>
  </si>
  <si>
    <t>090-4909-5296（野村さん）</t>
    <rPh sb="14" eb="16">
      <t>ノムラ</t>
    </rPh>
    <phoneticPr fontId="3"/>
  </si>
  <si>
    <t>実績作成は野村功さん</t>
    <rPh sb="0" eb="2">
      <t>ジッセキ</t>
    </rPh>
    <rPh sb="2" eb="4">
      <t>サクセイ</t>
    </rPh>
    <rPh sb="5" eb="7">
      <t>ノムラ</t>
    </rPh>
    <rPh sb="7" eb="8">
      <t>イサオ</t>
    </rPh>
    <phoneticPr fontId="3"/>
  </si>
  <si>
    <t>京丹後市久美浜町市場260-2</t>
    <phoneticPr fontId="3"/>
  </si>
  <si>
    <t>平田活性化協議会</t>
    <rPh sb="0" eb="1">
      <t>ヒラ</t>
    </rPh>
    <rPh sb="1" eb="2">
      <t>タ</t>
    </rPh>
    <rPh sb="2" eb="5">
      <t>カッセイカ</t>
    </rPh>
    <rPh sb="5" eb="8">
      <t>キョウギカイ</t>
    </rPh>
    <phoneticPr fontId="3"/>
  </si>
  <si>
    <t>平田</t>
    <rPh sb="0" eb="1">
      <t>ヒラ</t>
    </rPh>
    <rPh sb="1" eb="2">
      <t>タ</t>
    </rPh>
    <phoneticPr fontId="3"/>
  </si>
  <si>
    <t>細川　克幸</t>
    <rPh sb="0" eb="2">
      <t>ホソカワ</t>
    </rPh>
    <rPh sb="3" eb="5">
      <t>カツユキ</t>
    </rPh>
    <phoneticPr fontId="3"/>
  </si>
  <si>
    <t>629－3432</t>
    <phoneticPr fontId="3"/>
  </si>
  <si>
    <t>京丹後市久美浜町平田372</t>
    <phoneticPr fontId="3"/>
  </si>
  <si>
    <t>岩瀬　義昭</t>
    <rPh sb="0" eb="2">
      <t>イワセ</t>
    </rPh>
    <rPh sb="3" eb="5">
      <t>ヨシアキ</t>
    </rPh>
    <phoneticPr fontId="3"/>
  </si>
  <si>
    <t>83-0906</t>
    <phoneticPr fontId="3"/>
  </si>
  <si>
    <t>090-8981-6285</t>
    <phoneticPr fontId="3"/>
  </si>
  <si>
    <t>iwase@mxa.nkansai.ne.jp</t>
    <phoneticPr fontId="3"/>
  </si>
  <si>
    <t>←28.6.13メールアドレス電話で聞き取り。岩瀬さんは技術系の教師OBで今はバイトに行っているらしい。（長砂さん情報)</t>
    <rPh sb="15" eb="17">
      <t>デンワ</t>
    </rPh>
    <rPh sb="18" eb="19">
      <t>キ</t>
    </rPh>
    <rPh sb="20" eb="21">
      <t>ト</t>
    </rPh>
    <rPh sb="23" eb="25">
      <t>イワセ</t>
    </rPh>
    <rPh sb="28" eb="31">
      <t>ギジュツケイ</t>
    </rPh>
    <rPh sb="32" eb="34">
      <t>キョウシ</t>
    </rPh>
    <rPh sb="37" eb="38">
      <t>イマ</t>
    </rPh>
    <rPh sb="43" eb="44">
      <t>イ</t>
    </rPh>
    <rPh sb="53" eb="55">
      <t>ナガスナ</t>
    </rPh>
    <rPh sb="57" eb="59">
      <t>ジョウホウ</t>
    </rPh>
    <phoneticPr fontId="3"/>
  </si>
  <si>
    <t>京丹後市久美浜町平田495-1</t>
    <phoneticPr fontId="3"/>
  </si>
  <si>
    <t>緑の里鹿野</t>
    <rPh sb="0" eb="1">
      <t>ミドリ</t>
    </rPh>
    <rPh sb="2" eb="3">
      <t>サト</t>
    </rPh>
    <rPh sb="3" eb="5">
      <t>カノ</t>
    </rPh>
    <phoneticPr fontId="3"/>
  </si>
  <si>
    <t>鹿野</t>
    <rPh sb="0" eb="1">
      <t>シカ</t>
    </rPh>
    <rPh sb="1" eb="2">
      <t>ノ</t>
    </rPh>
    <phoneticPr fontId="3"/>
  </si>
  <si>
    <t>井舎　正信</t>
    <rPh sb="0" eb="1">
      <t>イ</t>
    </rPh>
    <rPh sb="1" eb="2">
      <t>シャ</t>
    </rPh>
    <rPh sb="3" eb="5">
      <t>マサノブ</t>
    </rPh>
    <phoneticPr fontId="3"/>
  </si>
  <si>
    <t>629－3431</t>
    <phoneticPr fontId="3"/>
  </si>
  <si>
    <t>京丹後市久美浜町鹿野879</t>
    <phoneticPr fontId="3"/>
  </si>
  <si>
    <t>83-0872</t>
    <phoneticPr fontId="3"/>
  </si>
  <si>
    <t>090-3491-4732</t>
    <phoneticPr fontId="3"/>
  </si>
  <si>
    <t>83-1615</t>
    <phoneticPr fontId="3"/>
  </si>
  <si>
    <t>masanobu.isha@gmail.com</t>
    <phoneticPr fontId="3"/>
  </si>
  <si>
    <t>事務担当　谷坂さん　83-0889</t>
    <rPh sb="0" eb="2">
      <t>ジム</t>
    </rPh>
    <rPh sb="2" eb="4">
      <t>タントウ</t>
    </rPh>
    <rPh sb="5" eb="6">
      <t>タニ</t>
    </rPh>
    <rPh sb="6" eb="7">
      <t>サカ</t>
    </rPh>
    <phoneticPr fontId="3"/>
  </si>
  <si>
    <t>京丹後市久美浜町鹿野919</t>
    <phoneticPr fontId="3"/>
  </si>
  <si>
    <t>三分区みどりの郷</t>
    <rPh sb="0" eb="1">
      <t>サン</t>
    </rPh>
    <rPh sb="1" eb="2">
      <t>ブン</t>
    </rPh>
    <rPh sb="2" eb="3">
      <t>ク</t>
    </rPh>
    <rPh sb="7" eb="8">
      <t>サト</t>
    </rPh>
    <phoneticPr fontId="3"/>
  </si>
  <si>
    <t>三分</t>
    <rPh sb="0" eb="1">
      <t>サン</t>
    </rPh>
    <rPh sb="1" eb="2">
      <t>ブン</t>
    </rPh>
    <phoneticPr fontId="3"/>
  </si>
  <si>
    <t>高田　弘之</t>
    <rPh sb="0" eb="2">
      <t>タカタ</t>
    </rPh>
    <rPh sb="3" eb="5">
      <t>ヒロユキ</t>
    </rPh>
    <phoneticPr fontId="3"/>
  </si>
  <si>
    <t>629－3433</t>
    <phoneticPr fontId="3"/>
  </si>
  <si>
    <t>京丹後市久美浜町三分435</t>
    <rPh sb="4" eb="8">
      <t>クミハマチョウ</t>
    </rPh>
    <rPh sb="8" eb="10">
      <t>サンブ</t>
    </rPh>
    <phoneticPr fontId="3"/>
  </si>
  <si>
    <t>髙田　佑樹</t>
    <rPh sb="0" eb="2">
      <t>タカタ</t>
    </rPh>
    <rPh sb="3" eb="5">
      <t>ユウキ</t>
    </rPh>
    <phoneticPr fontId="3"/>
  </si>
  <si>
    <t>83-0850</t>
    <phoneticPr fontId="3"/>
  </si>
  <si>
    <t>090-8794-6189</t>
    <phoneticPr fontId="3"/>
  </si>
  <si>
    <t>京丹後市久美浜町三分307</t>
    <phoneticPr fontId="3"/>
  </si>
  <si>
    <t>須田地域農業農村振興会</t>
    <rPh sb="0" eb="1">
      <t>ス</t>
    </rPh>
    <rPh sb="1" eb="2">
      <t>タ</t>
    </rPh>
    <rPh sb="2" eb="4">
      <t>チイキ</t>
    </rPh>
    <rPh sb="4" eb="6">
      <t>ノウギョウ</t>
    </rPh>
    <rPh sb="6" eb="8">
      <t>ノウソン</t>
    </rPh>
    <rPh sb="8" eb="11">
      <t>シンコウカイ</t>
    </rPh>
    <phoneticPr fontId="3"/>
  </si>
  <si>
    <t>須田</t>
    <rPh sb="0" eb="1">
      <t>ス</t>
    </rPh>
    <rPh sb="1" eb="2">
      <t>タ</t>
    </rPh>
    <phoneticPr fontId="3"/>
  </si>
  <si>
    <t>嵯峨　晴史</t>
    <rPh sb="0" eb="2">
      <t>サガ</t>
    </rPh>
    <rPh sb="3" eb="4">
      <t>ハ</t>
    </rPh>
    <rPh sb="4" eb="5">
      <t>フミ</t>
    </rPh>
    <phoneticPr fontId="3"/>
  </si>
  <si>
    <t>京都府丹後文化会館内</t>
    <rPh sb="0" eb="3">
      <t>キョウトフ</t>
    </rPh>
    <rPh sb="3" eb="5">
      <t>タンゴ</t>
    </rPh>
    <rPh sb="5" eb="7">
      <t>ブンカ</t>
    </rPh>
    <rPh sb="7" eb="9">
      <t>カイカン</t>
    </rPh>
    <rPh sb="9" eb="10">
      <t>ナイ</t>
    </rPh>
    <phoneticPr fontId="3"/>
  </si>
  <si>
    <t>土出　政信</t>
    <rPh sb="0" eb="1">
      <t>ド</t>
    </rPh>
    <rPh sb="1" eb="2">
      <t>デ</t>
    </rPh>
    <rPh sb="3" eb="5">
      <t>マサノブ</t>
    </rPh>
    <phoneticPr fontId="3"/>
  </si>
  <si>
    <t>85-0010</t>
    <phoneticPr fontId="3"/>
  </si>
  <si>
    <t>090-3039-2913</t>
    <phoneticPr fontId="3"/>
  </si>
  <si>
    <t>京丹後市久美浜町須田893</t>
  </si>
  <si>
    <t>629－3579</t>
    <phoneticPr fontId="3"/>
  </si>
  <si>
    <t>女布農地保全会</t>
    <rPh sb="0" eb="1">
      <t>メ</t>
    </rPh>
    <rPh sb="1" eb="2">
      <t>フ</t>
    </rPh>
    <rPh sb="2" eb="4">
      <t>ノウチ</t>
    </rPh>
    <rPh sb="4" eb="6">
      <t>ホゼン</t>
    </rPh>
    <rPh sb="6" eb="7">
      <t>カイ</t>
    </rPh>
    <phoneticPr fontId="3"/>
  </si>
  <si>
    <t>女布</t>
    <rPh sb="0" eb="1">
      <t>メ</t>
    </rPh>
    <rPh sb="1" eb="2">
      <t>フ</t>
    </rPh>
    <phoneticPr fontId="3"/>
  </si>
  <si>
    <t>辻村　雅彦</t>
    <rPh sb="0" eb="2">
      <t>ツジムラ</t>
    </rPh>
    <rPh sb="3" eb="5">
      <t>マサヒコ</t>
    </rPh>
    <phoneticPr fontId="3"/>
  </si>
  <si>
    <t>629－3552</t>
    <phoneticPr fontId="3"/>
  </si>
  <si>
    <t>京丹後市久美浜町女布719</t>
    <phoneticPr fontId="3"/>
  </si>
  <si>
    <t>辻村　雅彦</t>
    <phoneticPr fontId="3"/>
  </si>
  <si>
    <t>84-0626</t>
    <phoneticPr fontId="3"/>
  </si>
  <si>
    <t>090-8889-3360</t>
    <phoneticPr fontId="3"/>
  </si>
  <si>
    <t>tsujimura@tsujiken.com</t>
    <phoneticPr fontId="3"/>
  </si>
  <si>
    <t>京丹後市久美浜町女布724</t>
    <phoneticPr fontId="3"/>
  </si>
  <si>
    <t>葛野デンガネット</t>
    <rPh sb="0" eb="1">
      <t>カズラ</t>
    </rPh>
    <rPh sb="1" eb="2">
      <t>ノ</t>
    </rPh>
    <phoneticPr fontId="3"/>
  </si>
  <si>
    <t>葛野</t>
    <rPh sb="0" eb="1">
      <t>カズラ</t>
    </rPh>
    <rPh sb="1" eb="2">
      <t>ノ</t>
    </rPh>
    <phoneticPr fontId="3"/>
  </si>
  <si>
    <t>安田　光飛三</t>
    <rPh sb="0" eb="2">
      <t>ヤスダ</t>
    </rPh>
    <rPh sb="3" eb="4">
      <t>ミツ</t>
    </rPh>
    <rPh sb="4" eb="5">
      <t>ト</t>
    </rPh>
    <rPh sb="5" eb="6">
      <t>サン</t>
    </rPh>
    <phoneticPr fontId="3"/>
  </si>
  <si>
    <t>629－3421</t>
    <phoneticPr fontId="3"/>
  </si>
  <si>
    <t>京丹後市久美浜町161 (久美浜病院内）</t>
    <rPh sb="13" eb="16">
      <t>クミハマ</t>
    </rPh>
    <rPh sb="16" eb="18">
      <t>ビョウイン</t>
    </rPh>
    <rPh sb="18" eb="19">
      <t>ナイ</t>
    </rPh>
    <phoneticPr fontId="3"/>
  </si>
  <si>
    <t>勤務先</t>
    <rPh sb="0" eb="3">
      <t>キンムサキ</t>
    </rPh>
    <phoneticPr fontId="3"/>
  </si>
  <si>
    <t>葛原　睦民</t>
    <rPh sb="0" eb="2">
      <t>クズハラ</t>
    </rPh>
    <rPh sb="3" eb="4">
      <t>ムツ</t>
    </rPh>
    <rPh sb="4" eb="5">
      <t>ミン</t>
    </rPh>
    <phoneticPr fontId="3"/>
  </si>
  <si>
    <t>82-1500</t>
    <phoneticPr fontId="3"/>
  </si>
  <si>
    <t>090-2707-0597</t>
    <phoneticPr fontId="3"/>
  </si>
  <si>
    <t>久美浜病院</t>
    <rPh sb="0" eb="3">
      <t>クミハマ</t>
    </rPh>
    <rPh sb="3" eb="5">
      <t>ビョウイン</t>
    </rPh>
    <phoneticPr fontId="3"/>
  </si>
  <si>
    <t>京丹後市久美浜町葛野467-32-1</t>
    <phoneticPr fontId="3"/>
  </si>
  <si>
    <t>永留区集落活性化協議会</t>
    <rPh sb="0" eb="1">
      <t>ナガ</t>
    </rPh>
    <rPh sb="1" eb="2">
      <t>ドメ</t>
    </rPh>
    <rPh sb="2" eb="3">
      <t>ク</t>
    </rPh>
    <rPh sb="3" eb="5">
      <t>シュウラク</t>
    </rPh>
    <rPh sb="5" eb="8">
      <t>カッセイカ</t>
    </rPh>
    <rPh sb="8" eb="11">
      <t>キョウギカイ</t>
    </rPh>
    <phoneticPr fontId="3"/>
  </si>
  <si>
    <t>永留</t>
    <rPh sb="0" eb="1">
      <t>ナガ</t>
    </rPh>
    <rPh sb="1" eb="2">
      <t>ドメ</t>
    </rPh>
    <phoneticPr fontId="3"/>
  </si>
  <si>
    <t>辻田　壽男</t>
    <rPh sb="0" eb="2">
      <t>ツジタ</t>
    </rPh>
    <rPh sb="3" eb="4">
      <t>ジュ</t>
    </rPh>
    <rPh sb="4" eb="5">
      <t>オトコ</t>
    </rPh>
    <phoneticPr fontId="3"/>
  </si>
  <si>
    <t>629－3551</t>
    <phoneticPr fontId="3"/>
  </si>
  <si>
    <t>京丹後市久美浜町永留1031</t>
    <phoneticPr fontId="3"/>
  </si>
  <si>
    <t>小森　康弘</t>
    <rPh sb="0" eb="2">
      <t>コモリ</t>
    </rPh>
    <rPh sb="3" eb="5">
      <t>ヤスヒロ</t>
    </rPh>
    <phoneticPr fontId="3"/>
  </si>
  <si>
    <t>84-0235</t>
    <phoneticPr fontId="3"/>
  </si>
  <si>
    <t>090-4901-8710</t>
    <phoneticPr fontId="3"/>
  </si>
  <si>
    <t>京丹後市久美浜町永留1144・1145</t>
    <phoneticPr fontId="3"/>
  </si>
  <si>
    <t>水土里奥三谷</t>
    <rPh sb="0" eb="1">
      <t>ミズ</t>
    </rPh>
    <rPh sb="1" eb="2">
      <t>ツチ</t>
    </rPh>
    <rPh sb="2" eb="3">
      <t>サト</t>
    </rPh>
    <rPh sb="3" eb="4">
      <t>オク</t>
    </rPh>
    <rPh sb="4" eb="6">
      <t>ミタニ</t>
    </rPh>
    <phoneticPr fontId="3"/>
  </si>
  <si>
    <t>奥三谷</t>
    <rPh sb="0" eb="1">
      <t>オク</t>
    </rPh>
    <rPh sb="1" eb="3">
      <t>ミタニ</t>
    </rPh>
    <phoneticPr fontId="3"/>
  </si>
  <si>
    <t>磯田　和昭</t>
    <rPh sb="0" eb="2">
      <t>イソダ</t>
    </rPh>
    <rPh sb="3" eb="5">
      <t>カズアキ</t>
    </rPh>
    <phoneticPr fontId="3"/>
  </si>
  <si>
    <t>京丹後市久美浜町三谷1009・1010</t>
    <phoneticPr fontId="3"/>
  </si>
  <si>
    <t>磯田　新也</t>
    <phoneticPr fontId="3"/>
  </si>
  <si>
    <t>82-0428</t>
    <phoneticPr fontId="3"/>
  </si>
  <si>
    <t>090-2288-8035</t>
    <phoneticPr fontId="3"/>
  </si>
  <si>
    <t>京丹後市久美浜町三谷994</t>
    <phoneticPr fontId="3"/>
  </si>
  <si>
    <t>浦明農村環境保全組合</t>
    <rPh sb="0" eb="1">
      <t>ウラ</t>
    </rPh>
    <rPh sb="1" eb="2">
      <t>ア</t>
    </rPh>
    <rPh sb="2" eb="4">
      <t>ノウソン</t>
    </rPh>
    <rPh sb="4" eb="6">
      <t>カンキョウ</t>
    </rPh>
    <rPh sb="6" eb="8">
      <t>ホゼン</t>
    </rPh>
    <rPh sb="8" eb="10">
      <t>クミアイ</t>
    </rPh>
    <phoneticPr fontId="3"/>
  </si>
  <si>
    <t>浦明</t>
    <rPh sb="0" eb="1">
      <t>ウラ</t>
    </rPh>
    <rPh sb="1" eb="2">
      <t>ア</t>
    </rPh>
    <phoneticPr fontId="3"/>
  </si>
  <si>
    <t>稲本　啓一</t>
    <phoneticPr fontId="3"/>
  </si>
  <si>
    <t>629－3438</t>
    <phoneticPr fontId="3"/>
  </si>
  <si>
    <r>
      <t>京丹後市久美浜町浦明</t>
    </r>
    <r>
      <rPr>
        <sz val="10"/>
        <color rgb="FFFF0000"/>
        <rFont val="ＭＳ 明朝"/>
        <family val="1"/>
        <charset val="128"/>
      </rPr>
      <t>982</t>
    </r>
    <phoneticPr fontId="3"/>
  </si>
  <si>
    <t>稲本　啓一</t>
    <rPh sb="0" eb="2">
      <t>イナモト</t>
    </rPh>
    <rPh sb="3" eb="5">
      <t>ケイイチ</t>
    </rPh>
    <phoneticPr fontId="3"/>
  </si>
  <si>
    <t>83-1400</t>
    <phoneticPr fontId="3"/>
  </si>
  <si>
    <t>090-4906-4394</t>
    <phoneticPr fontId="3"/>
  </si>
  <si>
    <t>京丹後市久美浜町浦明1385</t>
    <phoneticPr fontId="3"/>
  </si>
  <si>
    <t>丹後国営浦明団地管理組合</t>
    <rPh sb="0" eb="2">
      <t>タンゴ</t>
    </rPh>
    <rPh sb="2" eb="4">
      <t>コクエイ</t>
    </rPh>
    <rPh sb="4" eb="5">
      <t>ウラ</t>
    </rPh>
    <rPh sb="5" eb="6">
      <t>ア</t>
    </rPh>
    <rPh sb="6" eb="8">
      <t>ダンチ</t>
    </rPh>
    <rPh sb="8" eb="10">
      <t>カンリ</t>
    </rPh>
    <rPh sb="10" eb="12">
      <t>クミアイ</t>
    </rPh>
    <phoneticPr fontId="3"/>
  </si>
  <si>
    <t>平田</t>
    <rPh sb="0" eb="2">
      <t>ヒラタ</t>
    </rPh>
    <phoneticPr fontId="3"/>
  </si>
  <si>
    <t>日下部　啓作</t>
    <rPh sb="0" eb="3">
      <t>クサカベ</t>
    </rPh>
    <rPh sb="4" eb="6">
      <t>ケイサク</t>
    </rPh>
    <phoneticPr fontId="3"/>
  </si>
  <si>
    <t>京丹後市久美浜町三分399</t>
    <rPh sb="8" eb="10">
      <t>サンプン</t>
    </rPh>
    <phoneticPr fontId="3"/>
  </si>
  <si>
    <t>家城　俊昭</t>
    <phoneticPr fontId="3"/>
  </si>
  <si>
    <t>83-0831</t>
    <phoneticPr fontId="3"/>
  </si>
  <si>
    <t>090-4645-8627</t>
    <phoneticPr fontId="3"/>
  </si>
  <si>
    <t>京丹後市久美浜町平田490</t>
    <phoneticPr fontId="3"/>
  </si>
  <si>
    <t>尉ヶ畑環境保全組合</t>
    <rPh sb="0" eb="1">
      <t>イ</t>
    </rPh>
    <rPh sb="2" eb="3">
      <t>ハタ</t>
    </rPh>
    <rPh sb="3" eb="5">
      <t>カンキョウ</t>
    </rPh>
    <rPh sb="5" eb="7">
      <t>ホゼン</t>
    </rPh>
    <rPh sb="7" eb="9">
      <t>クミアイ</t>
    </rPh>
    <phoneticPr fontId="3"/>
  </si>
  <si>
    <t>尉ヶ畑</t>
    <rPh sb="0" eb="1">
      <t>イ</t>
    </rPh>
    <rPh sb="2" eb="3">
      <t>ハタ</t>
    </rPh>
    <phoneticPr fontId="3"/>
  </si>
  <si>
    <t>井上　俊文</t>
    <rPh sb="3" eb="5">
      <t>トシフミ</t>
    </rPh>
    <phoneticPr fontId="3"/>
  </si>
  <si>
    <t>629－3564</t>
    <phoneticPr fontId="3"/>
  </si>
  <si>
    <t>京丹後市久美浜町尉ヶ畑1026</t>
    <phoneticPr fontId="3"/>
  </si>
  <si>
    <t>井上　俊文</t>
    <rPh sb="0" eb="2">
      <t>イノウエ</t>
    </rPh>
    <rPh sb="3" eb="5">
      <t>トシフミ</t>
    </rPh>
    <phoneticPr fontId="3"/>
  </si>
  <si>
    <t>84-0544</t>
    <phoneticPr fontId="3"/>
  </si>
  <si>
    <t>090-5903-0071</t>
    <phoneticPr fontId="3"/>
  </si>
  <si>
    <t>京丹後市久美浜町尉ヶ畑1223</t>
    <phoneticPr fontId="3"/>
  </si>
  <si>
    <t>栃谷農水環保全会</t>
    <rPh sb="0" eb="1">
      <t>トチ</t>
    </rPh>
    <rPh sb="1" eb="2">
      <t>タニ</t>
    </rPh>
    <rPh sb="2" eb="3">
      <t>ノウ</t>
    </rPh>
    <rPh sb="3" eb="4">
      <t>ミズ</t>
    </rPh>
    <rPh sb="4" eb="5">
      <t>ワ</t>
    </rPh>
    <rPh sb="5" eb="7">
      <t>ホゼン</t>
    </rPh>
    <rPh sb="7" eb="8">
      <t>カイ</t>
    </rPh>
    <phoneticPr fontId="3"/>
  </si>
  <si>
    <t>栃谷</t>
    <rPh sb="0" eb="1">
      <t>トチ</t>
    </rPh>
    <rPh sb="1" eb="2">
      <t>タニ</t>
    </rPh>
    <phoneticPr fontId="3"/>
  </si>
  <si>
    <t>岡本　均</t>
    <rPh sb="0" eb="2">
      <t>オカモト</t>
    </rPh>
    <rPh sb="3" eb="4">
      <t>ヒトシ</t>
    </rPh>
    <phoneticPr fontId="3"/>
  </si>
  <si>
    <t>629－3411</t>
    <phoneticPr fontId="3"/>
  </si>
  <si>
    <t>京丹後市久美浜町栃谷1498</t>
    <phoneticPr fontId="3"/>
  </si>
  <si>
    <t>82-0778</t>
    <phoneticPr fontId="3"/>
  </si>
  <si>
    <t>090-2703-6498</t>
    <phoneticPr fontId="3"/>
  </si>
  <si>
    <t>京丹後市久美浜町栃谷1501</t>
    <phoneticPr fontId="3"/>
  </si>
  <si>
    <t>小桑ふるさと活生会</t>
    <rPh sb="0" eb="1">
      <t>ショウ</t>
    </rPh>
    <rPh sb="1" eb="2">
      <t>クワ</t>
    </rPh>
    <rPh sb="6" eb="8">
      <t>カツセイ</t>
    </rPh>
    <rPh sb="8" eb="9">
      <t>カイ</t>
    </rPh>
    <phoneticPr fontId="3"/>
  </si>
  <si>
    <t>小桑</t>
    <rPh sb="0" eb="1">
      <t>ショウ</t>
    </rPh>
    <rPh sb="1" eb="2">
      <t>クワ</t>
    </rPh>
    <phoneticPr fontId="3"/>
  </si>
  <si>
    <t>小西　康徳</t>
    <rPh sb="0" eb="2">
      <t>コニシ</t>
    </rPh>
    <rPh sb="3" eb="5">
      <t>ヤスノリ</t>
    </rPh>
    <phoneticPr fontId="3"/>
  </si>
  <si>
    <t>629－3565</t>
    <phoneticPr fontId="3"/>
  </si>
  <si>
    <t>京丹後市久美浜町小桑661</t>
    <phoneticPr fontId="3"/>
  </si>
  <si>
    <t>小西  康徳</t>
    <rPh sb="0" eb="2">
      <t>コニシ</t>
    </rPh>
    <rPh sb="4" eb="6">
      <t>ヤスノリ</t>
    </rPh>
    <phoneticPr fontId="3"/>
  </si>
  <si>
    <t>84-0837</t>
    <phoneticPr fontId="3"/>
  </si>
  <si>
    <t>090-9711-3688</t>
    <phoneticPr fontId="3"/>
  </si>
  <si>
    <t>84-0837（FAX兼用）</t>
    <rPh sb="11" eb="13">
      <t>ケンヨウ</t>
    </rPh>
    <phoneticPr fontId="3"/>
  </si>
  <si>
    <t>konizon.59do@ezweb.ne.jp</t>
    <phoneticPr fontId="3"/>
  </si>
  <si>
    <t>←担当者　小西　寛氏メールアドレス。（正しい？）</t>
    <rPh sb="1" eb="4">
      <t>タントウシャ</t>
    </rPh>
    <rPh sb="5" eb="7">
      <t>コニシ</t>
    </rPh>
    <rPh sb="8" eb="9">
      <t>ヒロシ</t>
    </rPh>
    <rPh sb="9" eb="10">
      <t>シ</t>
    </rPh>
    <rPh sb="19" eb="20">
      <t>タダ</t>
    </rPh>
    <phoneticPr fontId="3"/>
  </si>
  <si>
    <t>京丹後市久美浜町小桑536</t>
  </si>
  <si>
    <t>竹藤保全の会</t>
    <rPh sb="0" eb="1">
      <t>タケ</t>
    </rPh>
    <rPh sb="1" eb="2">
      <t>フジ</t>
    </rPh>
    <rPh sb="2" eb="4">
      <t>ホゼン</t>
    </rPh>
    <rPh sb="5" eb="6">
      <t>カイ</t>
    </rPh>
    <phoneticPr fontId="3"/>
  </si>
  <si>
    <t>竹藤</t>
    <rPh sb="0" eb="1">
      <t>タケ</t>
    </rPh>
    <rPh sb="1" eb="2">
      <t>フジ</t>
    </rPh>
    <phoneticPr fontId="3"/>
  </si>
  <si>
    <t>森本　賢一郎</t>
    <rPh sb="0" eb="2">
      <t>モリモト</t>
    </rPh>
    <rPh sb="3" eb="6">
      <t>ケンイチロウ</t>
    </rPh>
    <phoneticPr fontId="3"/>
  </si>
  <si>
    <t>629－3557</t>
    <phoneticPr fontId="3"/>
  </si>
  <si>
    <t>京丹後市久美浜町竹藤177</t>
    <phoneticPr fontId="3"/>
  </si>
  <si>
    <t>吉岡　勲</t>
    <rPh sb="0" eb="2">
      <t>ヨシオカ</t>
    </rPh>
    <rPh sb="3" eb="4">
      <t>イサオ</t>
    </rPh>
    <phoneticPr fontId="3"/>
  </si>
  <si>
    <t>84-0065</t>
    <phoneticPr fontId="3"/>
  </si>
  <si>
    <t>090-3269-5875</t>
    <phoneticPr fontId="3"/>
  </si>
  <si>
    <t>yoshioka.isao@camal.plala.or.jp</t>
    <phoneticPr fontId="3"/>
  </si>
  <si>
    <t>←吉岡勲さんのアドレス 吉岡正博さん84-0395</t>
    <rPh sb="1" eb="3">
      <t>ヨシオカ</t>
    </rPh>
    <rPh sb="3" eb="4">
      <t>イサオ</t>
    </rPh>
    <rPh sb="12" eb="13">
      <t>ヨシ</t>
    </rPh>
    <rPh sb="13" eb="14">
      <t>オカ</t>
    </rPh>
    <rPh sb="14" eb="16">
      <t>マサヒロ</t>
    </rPh>
    <phoneticPr fontId="3"/>
  </si>
  <si>
    <t>京丹後市久美浜町竹藤157-1</t>
    <phoneticPr fontId="3"/>
  </si>
  <si>
    <t>神崎環境保全組合</t>
    <rPh sb="0" eb="1">
      <t>カミ</t>
    </rPh>
    <rPh sb="1" eb="2">
      <t>ザキ</t>
    </rPh>
    <rPh sb="2" eb="4">
      <t>カンキョウ</t>
    </rPh>
    <rPh sb="4" eb="6">
      <t>ホゼン</t>
    </rPh>
    <rPh sb="6" eb="8">
      <t>クミアイ</t>
    </rPh>
    <phoneticPr fontId="3"/>
  </si>
  <si>
    <t>神崎</t>
    <rPh sb="0" eb="1">
      <t>カミ</t>
    </rPh>
    <rPh sb="1" eb="2">
      <t>ザキ</t>
    </rPh>
    <phoneticPr fontId="3"/>
  </si>
  <si>
    <t>後藤　正明</t>
    <rPh sb="0" eb="2">
      <t>ゴトウ</t>
    </rPh>
    <rPh sb="3" eb="5">
      <t>マサアキ</t>
    </rPh>
    <phoneticPr fontId="3"/>
  </si>
  <si>
    <t>629－3441</t>
    <phoneticPr fontId="3"/>
  </si>
  <si>
    <t>京丹後市久美浜町神崎1927</t>
    <phoneticPr fontId="3"/>
  </si>
  <si>
    <t>西　佳文</t>
    <rPh sb="0" eb="1">
      <t>ニシ</t>
    </rPh>
    <rPh sb="2" eb="3">
      <t>ヨロシ</t>
    </rPh>
    <rPh sb="3" eb="4">
      <t>ブン</t>
    </rPh>
    <phoneticPr fontId="3"/>
  </si>
  <si>
    <t>83-0616</t>
    <phoneticPr fontId="3"/>
  </si>
  <si>
    <t>090-8790-5378</t>
    <phoneticPr fontId="3"/>
  </si>
  <si>
    <t>83-0616(FAX兼用）</t>
    <rPh sb="11" eb="13">
      <t>ケンヨウ</t>
    </rPh>
    <phoneticPr fontId="3"/>
  </si>
  <si>
    <t>nisiyosi@amber.plala.or.jp</t>
    <phoneticPr fontId="3"/>
  </si>
  <si>
    <t>京丹後市久美浜町神崎1881</t>
    <phoneticPr fontId="3"/>
  </si>
  <si>
    <t>三原地域農地保全組合　</t>
    <rPh sb="0" eb="1">
      <t>サン</t>
    </rPh>
    <rPh sb="1" eb="2">
      <t>ハラ</t>
    </rPh>
    <rPh sb="2" eb="4">
      <t>チイキ</t>
    </rPh>
    <rPh sb="4" eb="6">
      <t>ノウチ</t>
    </rPh>
    <rPh sb="6" eb="8">
      <t>ホゼン</t>
    </rPh>
    <rPh sb="8" eb="10">
      <t>クミアイ</t>
    </rPh>
    <phoneticPr fontId="3"/>
  </si>
  <si>
    <t>三原</t>
    <rPh sb="0" eb="1">
      <t>サン</t>
    </rPh>
    <rPh sb="1" eb="2">
      <t>ハラ</t>
    </rPh>
    <phoneticPr fontId="3"/>
  </si>
  <si>
    <t>木村　繁</t>
    <rPh sb="0" eb="2">
      <t>キムラ</t>
    </rPh>
    <rPh sb="3" eb="4">
      <t>シゲル</t>
    </rPh>
    <phoneticPr fontId="3"/>
  </si>
  <si>
    <t>629－3434</t>
    <phoneticPr fontId="3"/>
  </si>
  <si>
    <t>京丹後市久美浜町三原330</t>
    <phoneticPr fontId="3"/>
  </si>
  <si>
    <t>83-0532</t>
    <phoneticPr fontId="3"/>
  </si>
  <si>
    <t>090-5168-8481</t>
    <phoneticPr fontId="3"/>
  </si>
  <si>
    <t>83-0532(FAX兼用）</t>
    <phoneticPr fontId="3"/>
  </si>
  <si>
    <t>s-konishi@moriken-kyoto.com</t>
    <phoneticPr fontId="3"/>
  </si>
  <si>
    <t>←小西誠一【森建設株式会社】のアドレス、連絡先090-1158-7354、83-1401</t>
    <phoneticPr fontId="3"/>
  </si>
  <si>
    <t>京丹後市久美浜町三原284</t>
  </si>
  <si>
    <t>小西区村づくり委員会</t>
    <rPh sb="0" eb="1">
      <t>ショウ</t>
    </rPh>
    <rPh sb="1" eb="2">
      <t>ニシ</t>
    </rPh>
    <rPh sb="2" eb="3">
      <t>ク</t>
    </rPh>
    <rPh sb="3" eb="4">
      <t>ムラ</t>
    </rPh>
    <rPh sb="7" eb="10">
      <t>イインカイ</t>
    </rPh>
    <phoneticPr fontId="3"/>
  </si>
  <si>
    <t>峰山町</t>
    <rPh sb="0" eb="3">
      <t>ミネヤマチョウ</t>
    </rPh>
    <phoneticPr fontId="3"/>
  </si>
  <si>
    <t>小西</t>
    <rPh sb="0" eb="1">
      <t>ショウ</t>
    </rPh>
    <rPh sb="1" eb="2">
      <t>ニシ</t>
    </rPh>
    <phoneticPr fontId="3"/>
  </si>
  <si>
    <t>井垣　光保　</t>
    <rPh sb="0" eb="2">
      <t>イガキ</t>
    </rPh>
    <rPh sb="3" eb="5">
      <t>ミツホ</t>
    </rPh>
    <phoneticPr fontId="3"/>
  </si>
  <si>
    <t>627－0044</t>
    <phoneticPr fontId="3"/>
  </si>
  <si>
    <r>
      <t>京丹後市峰山町小西</t>
    </r>
    <r>
      <rPr>
        <sz val="10"/>
        <color rgb="FFFF0000"/>
        <rFont val="ＭＳ 明朝"/>
        <family val="1"/>
        <charset val="128"/>
      </rPr>
      <t>237</t>
    </r>
    <phoneticPr fontId="3"/>
  </si>
  <si>
    <t>自宅</t>
  </si>
  <si>
    <t>62-1940</t>
    <phoneticPr fontId="3"/>
  </si>
  <si>
    <t>taniguchi.kousaku@opal.plala.or.jp</t>
    <phoneticPr fontId="3"/>
  </si>
  <si>
    <t>←事務　谷口幸作　090-1592-5498</t>
    <rPh sb="1" eb="3">
      <t>ジム</t>
    </rPh>
    <rPh sb="4" eb="6">
      <t>タニグチ</t>
    </rPh>
    <rPh sb="6" eb="8">
      <t>コウサク</t>
    </rPh>
    <phoneticPr fontId="3"/>
  </si>
  <si>
    <t>京丹後市峰山町小西186</t>
    <phoneticPr fontId="3"/>
  </si>
  <si>
    <t>久次農地水資源を守る会</t>
    <rPh sb="0" eb="1">
      <t>ヒサ</t>
    </rPh>
    <rPh sb="1" eb="2">
      <t>ツギ</t>
    </rPh>
    <rPh sb="2" eb="4">
      <t>ノウチ</t>
    </rPh>
    <rPh sb="4" eb="5">
      <t>ミズ</t>
    </rPh>
    <rPh sb="5" eb="7">
      <t>シゲン</t>
    </rPh>
    <rPh sb="8" eb="9">
      <t>マモ</t>
    </rPh>
    <rPh sb="10" eb="11">
      <t>カイ</t>
    </rPh>
    <phoneticPr fontId="3"/>
  </si>
  <si>
    <t>久次</t>
    <rPh sb="0" eb="1">
      <t>ヒサ</t>
    </rPh>
    <rPh sb="1" eb="2">
      <t>ツギ</t>
    </rPh>
    <phoneticPr fontId="3"/>
  </si>
  <si>
    <t>田中　正彦</t>
    <rPh sb="0" eb="2">
      <t>タナカ</t>
    </rPh>
    <rPh sb="3" eb="5">
      <t>マサヒコ</t>
    </rPh>
    <phoneticPr fontId="3"/>
  </si>
  <si>
    <t>627－0054</t>
    <phoneticPr fontId="3"/>
  </si>
  <si>
    <r>
      <t>京丹後市峰山町久次</t>
    </r>
    <r>
      <rPr>
        <sz val="10"/>
        <color rgb="FFFF0000"/>
        <rFont val="ＭＳ 明朝"/>
        <family val="1"/>
        <charset val="128"/>
      </rPr>
      <t>1264</t>
    </r>
    <phoneticPr fontId="3"/>
  </si>
  <si>
    <t>62-2954</t>
    <phoneticPr fontId="3"/>
  </si>
  <si>
    <t>090-8209-7922</t>
    <phoneticPr fontId="3"/>
  </si>
  <si>
    <t>京丹後市峰山町久次1806</t>
    <phoneticPr fontId="3"/>
  </si>
  <si>
    <t>荒山区環境向上委員会</t>
    <rPh sb="0" eb="1">
      <t>アラ</t>
    </rPh>
    <rPh sb="1" eb="2">
      <t>ヤマ</t>
    </rPh>
    <rPh sb="2" eb="3">
      <t>ク</t>
    </rPh>
    <rPh sb="3" eb="5">
      <t>カンキョウ</t>
    </rPh>
    <rPh sb="5" eb="7">
      <t>コウジョウ</t>
    </rPh>
    <rPh sb="7" eb="10">
      <t>イインカイ</t>
    </rPh>
    <phoneticPr fontId="3"/>
  </si>
  <si>
    <t>荒山</t>
    <rPh sb="0" eb="1">
      <t>アラ</t>
    </rPh>
    <rPh sb="1" eb="2">
      <t>ヤマ</t>
    </rPh>
    <phoneticPr fontId="3"/>
  </si>
  <si>
    <t>朝日　俊明</t>
    <phoneticPr fontId="3"/>
  </si>
  <si>
    <t>627－0004</t>
    <phoneticPr fontId="3"/>
  </si>
  <si>
    <t>京丹後市峰山町荒山540</t>
    <phoneticPr fontId="3"/>
  </si>
  <si>
    <t>荻野　和義</t>
    <rPh sb="0" eb="2">
      <t>オギノ</t>
    </rPh>
    <rPh sb="3" eb="5">
      <t>カズヨシ</t>
    </rPh>
    <phoneticPr fontId="3"/>
  </si>
  <si>
    <t>62-1129</t>
    <phoneticPr fontId="3"/>
  </si>
  <si>
    <t>090-8129-4792</t>
    <phoneticPr fontId="3"/>
  </si>
  <si>
    <t>62-1129（FAX兼用）</t>
    <rPh sb="11" eb="13">
      <t>ケンヨウ</t>
    </rPh>
    <phoneticPr fontId="3"/>
  </si>
  <si>
    <t>kazogino@maple.ocn.ne.jp</t>
    <phoneticPr fontId="3"/>
  </si>
  <si>
    <t>京丹後市峰山町荒山1255</t>
  </si>
  <si>
    <t>西山環境保全組合</t>
    <rPh sb="0" eb="1">
      <t>ニシ</t>
    </rPh>
    <rPh sb="1" eb="2">
      <t>ヤマ</t>
    </rPh>
    <rPh sb="2" eb="4">
      <t>カンキョウ</t>
    </rPh>
    <rPh sb="4" eb="6">
      <t>ホゼン</t>
    </rPh>
    <rPh sb="6" eb="8">
      <t>クミアイ</t>
    </rPh>
    <phoneticPr fontId="3"/>
  </si>
  <si>
    <t>西山</t>
    <rPh sb="0" eb="1">
      <t>ニシ</t>
    </rPh>
    <rPh sb="1" eb="2">
      <t>ヤマ</t>
    </rPh>
    <phoneticPr fontId="3"/>
  </si>
  <si>
    <t>糸井　徹</t>
    <rPh sb="0" eb="2">
      <t>イトイ</t>
    </rPh>
    <rPh sb="3" eb="4">
      <t>トオル</t>
    </rPh>
    <phoneticPr fontId="3"/>
  </si>
  <si>
    <t>627－0045</t>
    <phoneticPr fontId="3"/>
  </si>
  <si>
    <t>京丹後市峰山町西山107</t>
    <phoneticPr fontId="3"/>
  </si>
  <si>
    <t>林　　廣昭</t>
    <rPh sb="0" eb="1">
      <t>ハヤシ</t>
    </rPh>
    <rPh sb="3" eb="5">
      <t>ヒロアキ</t>
    </rPh>
    <phoneticPr fontId="3"/>
  </si>
  <si>
    <t>62-6792</t>
    <phoneticPr fontId="3"/>
  </si>
  <si>
    <t>090-1588-3085</t>
    <phoneticPr fontId="3"/>
  </si>
  <si>
    <t>dsa321@galaxy.ocn.ne.jp</t>
    <phoneticPr fontId="3"/>
  </si>
  <si>
    <r>
      <t>京丹後市峰山町西山</t>
    </r>
    <r>
      <rPr>
        <sz val="11"/>
        <color rgb="FFFF0000"/>
        <rFont val="ＭＳ 明朝"/>
        <family val="1"/>
        <charset val="128"/>
      </rPr>
      <t>65</t>
    </r>
    <phoneticPr fontId="3"/>
  </si>
  <si>
    <t>二箇環境向上委員会</t>
    <rPh sb="0" eb="1">
      <t>ニ</t>
    </rPh>
    <rPh sb="1" eb="2">
      <t>カ</t>
    </rPh>
    <rPh sb="2" eb="4">
      <t>カンキョウ</t>
    </rPh>
    <rPh sb="4" eb="6">
      <t>コウジョウ</t>
    </rPh>
    <rPh sb="6" eb="9">
      <t>イインカイ</t>
    </rPh>
    <phoneticPr fontId="3"/>
  </si>
  <si>
    <t>二箇</t>
    <rPh sb="0" eb="1">
      <t>ニ</t>
    </rPh>
    <rPh sb="1" eb="2">
      <t>カ</t>
    </rPh>
    <phoneticPr fontId="3"/>
  </si>
  <si>
    <t>山本　文雄</t>
    <rPh sb="0" eb="2">
      <t>ヤマモト</t>
    </rPh>
    <rPh sb="3" eb="5">
      <t>フミオ</t>
    </rPh>
    <phoneticPr fontId="3"/>
  </si>
  <si>
    <t>627－0051</t>
    <phoneticPr fontId="3"/>
  </si>
  <si>
    <t>京丹後市峰山町二箇86</t>
    <phoneticPr fontId="3"/>
  </si>
  <si>
    <t>62-2188</t>
    <phoneticPr fontId="3"/>
  </si>
  <si>
    <t>090-1149-4680</t>
    <phoneticPr fontId="3"/>
  </si>
  <si>
    <t>62-2188（FAX兼用）</t>
    <rPh sb="11" eb="13">
      <t>ケンヨウ</t>
    </rPh>
    <phoneticPr fontId="3"/>
  </si>
  <si>
    <t>京丹後市峰山町二箇245</t>
    <phoneticPr fontId="3"/>
  </si>
  <si>
    <t>吉沢水土里活動組織</t>
    <rPh sb="0" eb="1">
      <t>キチ</t>
    </rPh>
    <rPh sb="1" eb="2">
      <t>サワ</t>
    </rPh>
    <rPh sb="2" eb="3">
      <t>ミズ</t>
    </rPh>
    <rPh sb="3" eb="4">
      <t>ツチ</t>
    </rPh>
    <rPh sb="4" eb="5">
      <t>サト</t>
    </rPh>
    <rPh sb="5" eb="7">
      <t>カツドウ</t>
    </rPh>
    <rPh sb="7" eb="9">
      <t>ソシキ</t>
    </rPh>
    <phoneticPr fontId="3"/>
  </si>
  <si>
    <t>弥栄町</t>
    <rPh sb="0" eb="1">
      <t>ヤ</t>
    </rPh>
    <rPh sb="1" eb="2">
      <t>サカ</t>
    </rPh>
    <rPh sb="2" eb="3">
      <t>チョウ</t>
    </rPh>
    <phoneticPr fontId="3"/>
  </si>
  <si>
    <t>吉沢</t>
    <rPh sb="0" eb="1">
      <t>キチ</t>
    </rPh>
    <rPh sb="1" eb="2">
      <t>サワ</t>
    </rPh>
    <phoneticPr fontId="3"/>
  </si>
  <si>
    <t>藤田　仙雅</t>
    <rPh sb="0" eb="2">
      <t>フジタ</t>
    </rPh>
    <rPh sb="3" eb="4">
      <t>セン</t>
    </rPh>
    <rPh sb="4" eb="5">
      <t>マサシ</t>
    </rPh>
    <phoneticPr fontId="3"/>
  </si>
  <si>
    <t>627－0123</t>
    <phoneticPr fontId="3"/>
  </si>
  <si>
    <t>京丹後市弥栄町吉沢541</t>
    <phoneticPr fontId="3"/>
  </si>
  <si>
    <t>藤田　仙雅</t>
    <phoneticPr fontId="3"/>
  </si>
  <si>
    <t>65-2516</t>
    <phoneticPr fontId="3"/>
  </si>
  <si>
    <t>65-2516（FAX兼用）</t>
    <rPh sb="11" eb="13">
      <t>ケンヨウ</t>
    </rPh>
    <phoneticPr fontId="3"/>
  </si>
  <si>
    <t>藤田仙雅：090-1958-2136</t>
    <rPh sb="0" eb="2">
      <t>フジタ</t>
    </rPh>
    <rPh sb="2" eb="3">
      <t>セン</t>
    </rPh>
    <rPh sb="3" eb="4">
      <t>ガ</t>
    </rPh>
    <phoneticPr fontId="3"/>
  </si>
  <si>
    <t>芋野区活動組織</t>
    <rPh sb="0" eb="1">
      <t>イモ</t>
    </rPh>
    <rPh sb="1" eb="2">
      <t>ノ</t>
    </rPh>
    <rPh sb="2" eb="3">
      <t>ク</t>
    </rPh>
    <rPh sb="3" eb="5">
      <t>カツドウ</t>
    </rPh>
    <rPh sb="5" eb="7">
      <t>ソシキ</t>
    </rPh>
    <phoneticPr fontId="3"/>
  </si>
  <si>
    <t>芋野</t>
    <rPh sb="0" eb="1">
      <t>イモ</t>
    </rPh>
    <rPh sb="1" eb="2">
      <t>ノ</t>
    </rPh>
    <phoneticPr fontId="3"/>
  </si>
  <si>
    <t>廣谷　和則</t>
    <rPh sb="0" eb="2">
      <t>ヒロタニ</t>
    </rPh>
    <rPh sb="3" eb="5">
      <t>カズノリ</t>
    </rPh>
    <phoneticPr fontId="3"/>
  </si>
  <si>
    <t>627－0122</t>
    <phoneticPr fontId="3"/>
  </si>
  <si>
    <t>京丹後市弥栄町芋野321　芋野区公民館</t>
    <rPh sb="13" eb="14">
      <t>イモ</t>
    </rPh>
    <rPh sb="14" eb="15">
      <t>ノ</t>
    </rPh>
    <rPh sb="15" eb="16">
      <t>ク</t>
    </rPh>
    <rPh sb="16" eb="19">
      <t>コウミンカン</t>
    </rPh>
    <phoneticPr fontId="3"/>
  </si>
  <si>
    <t>森野　有美</t>
    <rPh sb="0" eb="1">
      <t>モリ</t>
    </rPh>
    <rPh sb="1" eb="2">
      <t>ノ</t>
    </rPh>
    <rPh sb="3" eb="5">
      <t>ユミ</t>
    </rPh>
    <phoneticPr fontId="3"/>
  </si>
  <si>
    <t>65-2322</t>
    <phoneticPr fontId="3"/>
  </si>
  <si>
    <t>65-2322（FAX兼用）</t>
    <rPh sb="11" eb="13">
      <t>ケンヨウ</t>
    </rPh>
    <phoneticPr fontId="3"/>
  </si>
  <si>
    <t>spd778a9@fuga.ocn.ne.jp</t>
    <phoneticPr fontId="3"/>
  </si>
  <si>
    <t>区事務所→午前中のみ</t>
    <rPh sb="0" eb="1">
      <t>ク</t>
    </rPh>
    <rPh sb="1" eb="3">
      <t>ジム</t>
    </rPh>
    <rPh sb="3" eb="4">
      <t>ショ</t>
    </rPh>
    <rPh sb="5" eb="8">
      <t>ゴゼンチュウ</t>
    </rPh>
    <phoneticPr fontId="3"/>
  </si>
  <si>
    <t>京丹後市弥栄町芋野321</t>
    <phoneticPr fontId="3"/>
  </si>
  <si>
    <t>堤大成会</t>
    <rPh sb="0" eb="1">
      <t>ツツミ</t>
    </rPh>
    <rPh sb="1" eb="3">
      <t>タイセイ</t>
    </rPh>
    <rPh sb="3" eb="4">
      <t>カイ</t>
    </rPh>
    <phoneticPr fontId="3"/>
  </si>
  <si>
    <t>堤</t>
    <rPh sb="0" eb="1">
      <t>ツツミ</t>
    </rPh>
    <phoneticPr fontId="3"/>
  </si>
  <si>
    <t>由良　恵三郎</t>
    <rPh sb="0" eb="2">
      <t>ユラ</t>
    </rPh>
    <rPh sb="3" eb="6">
      <t>ケイザブロウ</t>
    </rPh>
    <phoneticPr fontId="3"/>
  </si>
  <si>
    <t>627－0121</t>
    <phoneticPr fontId="3"/>
  </si>
  <si>
    <t>京丹後市弥栄町堤280</t>
    <phoneticPr fontId="3"/>
  </si>
  <si>
    <t>65-2533</t>
    <phoneticPr fontId="3"/>
  </si>
  <si>
    <t>090-8754-6828</t>
    <phoneticPr fontId="3"/>
  </si>
  <si>
    <t>65-2533（FAX兼用）</t>
    <rPh sb="11" eb="13">
      <t>ケンヨウ</t>
    </rPh>
    <phoneticPr fontId="3"/>
  </si>
  <si>
    <t>tsutsumiku@r6.dion.ne.jp</t>
    <phoneticPr fontId="3"/>
  </si>
  <si>
    <t>←区のアドレス</t>
    <rPh sb="1" eb="2">
      <t>ク</t>
    </rPh>
    <phoneticPr fontId="3"/>
  </si>
  <si>
    <t>外村区活動組織</t>
    <rPh sb="0" eb="1">
      <t>ソト</t>
    </rPh>
    <rPh sb="1" eb="2">
      <t>ムラ</t>
    </rPh>
    <rPh sb="2" eb="3">
      <t>ク</t>
    </rPh>
    <rPh sb="3" eb="5">
      <t>カツドウ</t>
    </rPh>
    <rPh sb="5" eb="7">
      <t>ソシキ</t>
    </rPh>
    <phoneticPr fontId="3"/>
  </si>
  <si>
    <t>外村</t>
    <rPh sb="0" eb="1">
      <t>ソト</t>
    </rPh>
    <rPh sb="1" eb="2">
      <t>ムラ</t>
    </rPh>
    <phoneticPr fontId="3"/>
  </si>
  <si>
    <t>森戸　覚</t>
    <rPh sb="0" eb="1">
      <t>モリ</t>
    </rPh>
    <rPh sb="1" eb="2">
      <t>ト</t>
    </rPh>
    <rPh sb="3" eb="4">
      <t>サトル</t>
    </rPh>
    <phoneticPr fontId="3"/>
  </si>
  <si>
    <t>627－0111</t>
    <phoneticPr fontId="3"/>
  </si>
  <si>
    <t>京丹後市弥栄町溝谷1173</t>
    <rPh sb="7" eb="8">
      <t>ミゾ</t>
    </rPh>
    <rPh sb="8" eb="9">
      <t>タニ</t>
    </rPh>
    <phoneticPr fontId="3"/>
  </si>
  <si>
    <t>65-2539</t>
    <phoneticPr fontId="3"/>
  </si>
  <si>
    <t>65-2539（FAX兼用）</t>
    <rPh sb="11" eb="13">
      <t>ケンヨウ</t>
    </rPh>
    <phoneticPr fontId="3"/>
  </si>
  <si>
    <t>tonomuraku@sky.plala.or.jp</t>
    <phoneticPr fontId="3"/>
  </si>
  <si>
    <t>←区のアドレス（区は月～金、8時～12時まで）</t>
    <rPh sb="1" eb="2">
      <t>ク</t>
    </rPh>
    <rPh sb="8" eb="9">
      <t>ク</t>
    </rPh>
    <rPh sb="10" eb="11">
      <t>ゲツ</t>
    </rPh>
    <rPh sb="12" eb="13">
      <t>キン</t>
    </rPh>
    <rPh sb="15" eb="16">
      <t>ジ</t>
    </rPh>
    <rPh sb="19" eb="20">
      <t>ジ</t>
    </rPh>
    <phoneticPr fontId="3"/>
  </si>
  <si>
    <t>等楽寺活動組織</t>
    <rPh sb="0" eb="3">
      <t>トウラクジ</t>
    </rPh>
    <rPh sb="3" eb="5">
      <t>カツドウ</t>
    </rPh>
    <rPh sb="5" eb="7">
      <t>ソシキ</t>
    </rPh>
    <phoneticPr fontId="3"/>
  </si>
  <si>
    <t>弥栄町</t>
    <rPh sb="0" eb="3">
      <t>ヤサカチョウ</t>
    </rPh>
    <phoneticPr fontId="3"/>
  </si>
  <si>
    <t>等楽寺</t>
    <rPh sb="0" eb="3">
      <t>トウラクジ</t>
    </rPh>
    <phoneticPr fontId="3"/>
  </si>
  <si>
    <t>安達　直樹</t>
    <rPh sb="0" eb="2">
      <t>アダチ</t>
    </rPh>
    <rPh sb="3" eb="5">
      <t>ナオキ</t>
    </rPh>
    <phoneticPr fontId="3"/>
  </si>
  <si>
    <t>627－0112</t>
  </si>
  <si>
    <t>京丹後市弥栄町等楽寺307-1</t>
  </si>
  <si>
    <t>自宅</t>
    <rPh sb="0" eb="2">
      <t>ジタク</t>
    </rPh>
    <phoneticPr fontId="32"/>
  </si>
  <si>
    <t>安達　直樹</t>
  </si>
  <si>
    <t>65-2279</t>
  </si>
  <si>
    <t>090-2018-6737</t>
    <phoneticPr fontId="3"/>
  </si>
  <si>
    <t>京丹後市弥栄町等楽寺306</t>
    <rPh sb="0" eb="1">
      <t>キョウ</t>
    </rPh>
    <rPh sb="1" eb="3">
      <t>タンゴ</t>
    </rPh>
    <rPh sb="3" eb="4">
      <t>シ</t>
    </rPh>
    <rPh sb="4" eb="7">
      <t>ヤサカチョウ</t>
    </rPh>
    <rPh sb="7" eb="8">
      <t>トウ</t>
    </rPh>
    <rPh sb="8" eb="9">
      <t>ラク</t>
    </rPh>
    <rPh sb="9" eb="10">
      <t>テラ</t>
    </rPh>
    <phoneticPr fontId="3"/>
  </si>
  <si>
    <t>船木の里</t>
    <rPh sb="0" eb="1">
      <t>フネ</t>
    </rPh>
    <rPh sb="1" eb="2">
      <t>キ</t>
    </rPh>
    <rPh sb="3" eb="4">
      <t>サト</t>
    </rPh>
    <phoneticPr fontId="3"/>
  </si>
  <si>
    <t>船木</t>
    <rPh sb="0" eb="1">
      <t>フネ</t>
    </rPh>
    <rPh sb="1" eb="2">
      <t>キ</t>
    </rPh>
    <phoneticPr fontId="3"/>
  </si>
  <si>
    <t>森野　一</t>
    <rPh sb="0" eb="2">
      <t>モリノ</t>
    </rPh>
    <rPh sb="3" eb="4">
      <t>ハジメ</t>
    </rPh>
    <phoneticPr fontId="3"/>
  </si>
  <si>
    <t>627－0143</t>
    <phoneticPr fontId="3"/>
  </si>
  <si>
    <t>京丹後市弥栄町船木124-1</t>
    <phoneticPr fontId="3"/>
  </si>
  <si>
    <t>森野　勝志</t>
    <rPh sb="0" eb="2">
      <t>モリノ</t>
    </rPh>
    <rPh sb="3" eb="5">
      <t>カツシ</t>
    </rPh>
    <phoneticPr fontId="3"/>
  </si>
  <si>
    <t>65-3364</t>
    <phoneticPr fontId="3"/>
  </si>
  <si>
    <t>090-3995-0192</t>
    <phoneticPr fontId="3"/>
  </si>
  <si>
    <t>km-family2010@kxe.biglobe.ne.jp</t>
    <phoneticPr fontId="3"/>
  </si>
  <si>
    <t>←森野さんのアドレス 森野さん日進勤務
平田貫治さんの電話番号090-5246-4983</t>
    <rPh sb="1" eb="2">
      <t>モリ</t>
    </rPh>
    <rPh sb="2" eb="3">
      <t>ノ</t>
    </rPh>
    <rPh sb="11" eb="13">
      <t>モリノ</t>
    </rPh>
    <rPh sb="15" eb="17">
      <t>ニッシン</t>
    </rPh>
    <rPh sb="17" eb="19">
      <t>キンム</t>
    </rPh>
    <rPh sb="20" eb="22">
      <t>ヒラタ</t>
    </rPh>
    <rPh sb="22" eb="24">
      <t>カンジ</t>
    </rPh>
    <rPh sb="27" eb="29">
      <t>デンワ</t>
    </rPh>
    <rPh sb="29" eb="31">
      <t>バンゴウ</t>
    </rPh>
    <phoneticPr fontId="3"/>
  </si>
  <si>
    <t>京丹後市弥栄町船木1491</t>
    <phoneticPr fontId="3"/>
  </si>
  <si>
    <t>小田区活動組織</t>
    <rPh sb="0" eb="1">
      <t>コ</t>
    </rPh>
    <rPh sb="1" eb="2">
      <t>タ</t>
    </rPh>
    <rPh sb="2" eb="3">
      <t>ク</t>
    </rPh>
    <rPh sb="3" eb="5">
      <t>カツドウ</t>
    </rPh>
    <rPh sb="5" eb="7">
      <t>ソシキ</t>
    </rPh>
    <phoneticPr fontId="3"/>
  </si>
  <si>
    <t>小田</t>
    <rPh sb="0" eb="1">
      <t>コ</t>
    </rPh>
    <rPh sb="1" eb="2">
      <t>タ</t>
    </rPh>
    <phoneticPr fontId="3"/>
  </si>
  <si>
    <t>大下　喜代和</t>
    <rPh sb="0" eb="2">
      <t>オオシタ</t>
    </rPh>
    <rPh sb="3" eb="4">
      <t>ヨロコ</t>
    </rPh>
    <rPh sb="4" eb="5">
      <t>ダイ</t>
    </rPh>
    <rPh sb="5" eb="6">
      <t>カズ</t>
    </rPh>
    <phoneticPr fontId="3"/>
  </si>
  <si>
    <t>627－0141</t>
    <phoneticPr fontId="3"/>
  </si>
  <si>
    <t>京丹後市弥栄町小田171</t>
    <phoneticPr fontId="3"/>
  </si>
  <si>
    <t>石嶋　政博</t>
    <rPh sb="0" eb="2">
      <t>イシジマ</t>
    </rPh>
    <rPh sb="3" eb="5">
      <t>マサヒロ</t>
    </rPh>
    <phoneticPr fontId="3"/>
  </si>
  <si>
    <t>65-2370</t>
    <phoneticPr fontId="3"/>
  </si>
  <si>
    <t>090-3710-4249</t>
    <phoneticPr fontId="3"/>
  </si>
  <si>
    <t>ishijima@skyblue.ocn.ne.jp</t>
    <phoneticPr fontId="3"/>
  </si>
  <si>
    <t>京丹後市弥栄町小田338-1</t>
    <phoneticPr fontId="3"/>
  </si>
  <si>
    <t>井辺区活動組織</t>
    <rPh sb="0" eb="1">
      <t>イ</t>
    </rPh>
    <rPh sb="1" eb="2">
      <t>ヘン</t>
    </rPh>
    <rPh sb="2" eb="3">
      <t>ク</t>
    </rPh>
    <rPh sb="3" eb="5">
      <t>カツドウ</t>
    </rPh>
    <rPh sb="5" eb="7">
      <t>ソシキ</t>
    </rPh>
    <phoneticPr fontId="3"/>
  </si>
  <si>
    <t>井辺</t>
    <rPh sb="0" eb="1">
      <t>イ</t>
    </rPh>
    <rPh sb="1" eb="2">
      <t>ヘン</t>
    </rPh>
    <phoneticPr fontId="3"/>
  </si>
  <si>
    <t>平林　善典</t>
    <rPh sb="0" eb="2">
      <t>ヒラバヤシ</t>
    </rPh>
    <rPh sb="3" eb="4">
      <t>ゼン</t>
    </rPh>
    <rPh sb="4" eb="5">
      <t>テン</t>
    </rPh>
    <phoneticPr fontId="3"/>
  </si>
  <si>
    <t>627－0144</t>
    <phoneticPr fontId="3"/>
  </si>
  <si>
    <t>京丹後市弥栄町井辺772</t>
    <phoneticPr fontId="3"/>
  </si>
  <si>
    <t>65-3189</t>
    <phoneticPr fontId="3"/>
  </si>
  <si>
    <t>080-2425-6706</t>
    <phoneticPr fontId="3"/>
  </si>
  <si>
    <t>takutomohira_1955214@yahoo.co.jp</t>
    <phoneticPr fontId="3"/>
  </si>
  <si>
    <t>京丹後市弥栄町井辺806-1</t>
  </si>
  <si>
    <t>鳥取環境保全会</t>
    <rPh sb="0" eb="2">
      <t>トットリ</t>
    </rPh>
    <rPh sb="2" eb="4">
      <t>カンキョウ</t>
    </rPh>
    <rPh sb="4" eb="6">
      <t>ホゼン</t>
    </rPh>
    <rPh sb="6" eb="7">
      <t>カイ</t>
    </rPh>
    <phoneticPr fontId="3"/>
  </si>
  <si>
    <t>鳥取</t>
    <rPh sb="0" eb="1">
      <t>トリ</t>
    </rPh>
    <rPh sb="1" eb="2">
      <t>トリ</t>
    </rPh>
    <phoneticPr fontId="3"/>
  </si>
  <si>
    <t>藤原　繁和</t>
    <rPh sb="0" eb="2">
      <t>フジワラ</t>
    </rPh>
    <rPh sb="3" eb="5">
      <t>シゲカズ</t>
    </rPh>
    <phoneticPr fontId="3"/>
  </si>
  <si>
    <t>627－0133</t>
    <phoneticPr fontId="3"/>
  </si>
  <si>
    <r>
      <t>京丹後市弥栄町鳥取</t>
    </r>
    <r>
      <rPr>
        <sz val="10"/>
        <color rgb="FFFF0000"/>
        <rFont val="ＭＳ 明朝"/>
        <family val="1"/>
        <charset val="128"/>
      </rPr>
      <t>2120</t>
    </r>
    <phoneticPr fontId="3"/>
  </si>
  <si>
    <t>65-2043</t>
    <phoneticPr fontId="3"/>
  </si>
  <si>
    <t>66-3139</t>
    <phoneticPr fontId="3"/>
  </si>
  <si>
    <t>tottoriku@cyber.ocn.ne.jp</t>
    <phoneticPr fontId="3"/>
  </si>
  <si>
    <t>会計担当：坪倉友二さん65-2608（090-8128-1720）</t>
    <rPh sb="0" eb="2">
      <t>カイケイ</t>
    </rPh>
    <rPh sb="2" eb="4">
      <t>タントウ</t>
    </rPh>
    <rPh sb="5" eb="7">
      <t>ツボクラ</t>
    </rPh>
    <rPh sb="7" eb="9">
      <t>トモジ</t>
    </rPh>
    <phoneticPr fontId="3"/>
  </si>
  <si>
    <t>京丹後市弥栄町鳥取2120</t>
    <phoneticPr fontId="3"/>
  </si>
  <si>
    <t>木橋区農地・水・環境資源保全隊</t>
    <phoneticPr fontId="3"/>
  </si>
  <si>
    <t>木橋</t>
    <rPh sb="0" eb="1">
      <t>キ</t>
    </rPh>
    <rPh sb="1" eb="2">
      <t>キョウ</t>
    </rPh>
    <phoneticPr fontId="3"/>
  </si>
  <si>
    <t>森岡　芳信</t>
    <phoneticPr fontId="3"/>
  </si>
  <si>
    <t>627－0132</t>
    <phoneticPr fontId="3"/>
  </si>
  <si>
    <t>京丹後市弥栄町木橋925</t>
    <phoneticPr fontId="3"/>
  </si>
  <si>
    <t>65-2349</t>
    <phoneticPr fontId="3"/>
  </si>
  <si>
    <t>65-2349（区）</t>
    <rPh sb="8" eb="9">
      <t>ク</t>
    </rPh>
    <phoneticPr fontId="3"/>
  </si>
  <si>
    <t>kibashiku＠grace.ocn.ne.jp</t>
    <phoneticPr fontId="3"/>
  </si>
  <si>
    <t>和田野区活動組織</t>
    <rPh sb="0" eb="1">
      <t>ワ</t>
    </rPh>
    <rPh sb="1" eb="2">
      <t>タ</t>
    </rPh>
    <rPh sb="2" eb="3">
      <t>ノ</t>
    </rPh>
    <rPh sb="3" eb="4">
      <t>ク</t>
    </rPh>
    <rPh sb="4" eb="6">
      <t>カツドウ</t>
    </rPh>
    <rPh sb="6" eb="8">
      <t>ソシキ</t>
    </rPh>
    <phoneticPr fontId="3"/>
  </si>
  <si>
    <t>和田野</t>
    <rPh sb="0" eb="1">
      <t>ワ</t>
    </rPh>
    <rPh sb="1" eb="2">
      <t>タ</t>
    </rPh>
    <rPh sb="2" eb="3">
      <t>ノ</t>
    </rPh>
    <phoneticPr fontId="3"/>
  </si>
  <si>
    <t>川戸　一生</t>
    <rPh sb="0" eb="1">
      <t>カワ</t>
    </rPh>
    <rPh sb="1" eb="2">
      <t>ト</t>
    </rPh>
    <rPh sb="3" eb="4">
      <t>イチ</t>
    </rPh>
    <rPh sb="4" eb="5">
      <t>ナマ</t>
    </rPh>
    <phoneticPr fontId="3"/>
  </si>
  <si>
    <t>627－0131</t>
    <phoneticPr fontId="3"/>
  </si>
  <si>
    <t>京丹後市弥栄町和田野558</t>
    <phoneticPr fontId="3"/>
  </si>
  <si>
    <t>上田　哲志</t>
    <rPh sb="0" eb="2">
      <t>ウエダ</t>
    </rPh>
    <rPh sb="3" eb="5">
      <t>テツシ</t>
    </rPh>
    <phoneticPr fontId="3"/>
  </si>
  <si>
    <t>65-2530</t>
    <phoneticPr fontId="3"/>
  </si>
  <si>
    <t>090-7092-9064</t>
    <phoneticPr fontId="3"/>
  </si>
  <si>
    <t>wadanoku@r6.dion.ne.jp</t>
    <phoneticPr fontId="3"/>
  </si>
  <si>
    <t>事務　上田さん　090-7092-9064　川戸一生さん090-8365-6942
長寿担当金保さんは火、水曜午前中に区事務所にいる。
それ以外の曜日については12:15～12:45の間のみ区事務所にいる。</t>
    <rPh sb="0" eb="2">
      <t>ジム</t>
    </rPh>
    <rPh sb="3" eb="5">
      <t>ウエダ</t>
    </rPh>
    <rPh sb="22" eb="23">
      <t>カワ</t>
    </rPh>
    <rPh sb="23" eb="24">
      <t>ト</t>
    </rPh>
    <rPh sb="24" eb="26">
      <t>カズオ</t>
    </rPh>
    <rPh sb="42" eb="44">
      <t>チョウジュ</t>
    </rPh>
    <rPh sb="44" eb="46">
      <t>タントウ</t>
    </rPh>
    <rPh sb="46" eb="47">
      <t>キン</t>
    </rPh>
    <rPh sb="47" eb="48">
      <t>ホ</t>
    </rPh>
    <rPh sb="51" eb="52">
      <t>ヒ</t>
    </rPh>
    <rPh sb="53" eb="54">
      <t>スイ</t>
    </rPh>
    <rPh sb="54" eb="55">
      <t>ヨウ</t>
    </rPh>
    <rPh sb="55" eb="57">
      <t>ゴゼン</t>
    </rPh>
    <rPh sb="57" eb="58">
      <t>チュウ</t>
    </rPh>
    <rPh sb="59" eb="60">
      <t>ク</t>
    </rPh>
    <rPh sb="60" eb="62">
      <t>ジム</t>
    </rPh>
    <rPh sb="62" eb="63">
      <t>ショ</t>
    </rPh>
    <rPh sb="70" eb="72">
      <t>イガイ</t>
    </rPh>
    <rPh sb="73" eb="75">
      <t>ヨウビ</t>
    </rPh>
    <rPh sb="92" eb="93">
      <t>アイダ</t>
    </rPh>
    <rPh sb="95" eb="96">
      <t>ク</t>
    </rPh>
    <rPh sb="96" eb="98">
      <t>ジム</t>
    </rPh>
    <rPh sb="98" eb="99">
      <t>ショ</t>
    </rPh>
    <phoneticPr fontId="3"/>
  </si>
  <si>
    <t>溝谷地区活動組織</t>
    <rPh sb="0" eb="1">
      <t>ミゾ</t>
    </rPh>
    <rPh sb="1" eb="2">
      <t>タニ</t>
    </rPh>
    <rPh sb="2" eb="4">
      <t>チク</t>
    </rPh>
    <rPh sb="4" eb="6">
      <t>カツドウ</t>
    </rPh>
    <rPh sb="6" eb="8">
      <t>ソシキ</t>
    </rPh>
    <phoneticPr fontId="3"/>
  </si>
  <si>
    <t>溝谷</t>
    <rPh sb="0" eb="1">
      <t>ミゾ</t>
    </rPh>
    <rPh sb="1" eb="2">
      <t>タニ</t>
    </rPh>
    <phoneticPr fontId="3"/>
  </si>
  <si>
    <t>西井　利治</t>
    <rPh sb="0" eb="2">
      <t>ニシイ</t>
    </rPh>
    <rPh sb="3" eb="5">
      <t>トシハル</t>
    </rPh>
    <phoneticPr fontId="3"/>
  </si>
  <si>
    <t>京丹後市弥栄町溝谷3651</t>
    <phoneticPr fontId="3"/>
  </si>
  <si>
    <t>65-2028</t>
    <phoneticPr fontId="3"/>
  </si>
  <si>
    <t>mizotani@sepia.plala.or.jp</t>
    <phoneticPr fontId="3"/>
  </si>
  <si>
    <t>安達忠行さん(090-1897-1108)(yu3hamai@sweet.ocn.ne.jp)←安達さんのアドレス</t>
    <rPh sb="0" eb="2">
      <t>アダチ</t>
    </rPh>
    <rPh sb="2" eb="4">
      <t>タダユキ</t>
    </rPh>
    <rPh sb="48" eb="50">
      <t>アダチ</t>
    </rPh>
    <phoneticPr fontId="3"/>
  </si>
  <si>
    <t>くろべ水土里の会</t>
    <rPh sb="3" eb="4">
      <t>ミズ</t>
    </rPh>
    <rPh sb="4" eb="5">
      <t>ツチ</t>
    </rPh>
    <rPh sb="5" eb="6">
      <t>サト</t>
    </rPh>
    <rPh sb="7" eb="8">
      <t>カイ</t>
    </rPh>
    <phoneticPr fontId="3"/>
  </si>
  <si>
    <t>黒部</t>
    <rPh sb="0" eb="1">
      <t>クロ</t>
    </rPh>
    <rPh sb="1" eb="2">
      <t>ブ</t>
    </rPh>
    <phoneticPr fontId="3"/>
  </si>
  <si>
    <t>吉岡　周作</t>
    <phoneticPr fontId="3"/>
  </si>
  <si>
    <t>627－0142</t>
    <phoneticPr fontId="3"/>
  </si>
  <si>
    <t>京丹後市弥栄町黒部3044</t>
    <phoneticPr fontId="3"/>
  </si>
  <si>
    <t>65-2022</t>
    <phoneticPr fontId="3"/>
  </si>
  <si>
    <t>090-8820-5231</t>
    <phoneticPr fontId="3"/>
  </si>
  <si>
    <t>事務処理は吉田康子さん（午前中のみ区事務所で勤務）</t>
    <rPh sb="0" eb="2">
      <t>ジム</t>
    </rPh>
    <rPh sb="2" eb="4">
      <t>ショリ</t>
    </rPh>
    <rPh sb="5" eb="7">
      <t>ヨシダ</t>
    </rPh>
    <rPh sb="7" eb="9">
      <t>ヤスコ</t>
    </rPh>
    <rPh sb="12" eb="15">
      <t>ゴゼンチュウ</t>
    </rPh>
    <rPh sb="17" eb="18">
      <t>ク</t>
    </rPh>
    <rPh sb="18" eb="20">
      <t>ジム</t>
    </rPh>
    <rPh sb="20" eb="21">
      <t>ショ</t>
    </rPh>
    <rPh sb="22" eb="24">
      <t>キンム</t>
    </rPh>
    <phoneticPr fontId="3"/>
  </si>
  <si>
    <t>国久活動組織</t>
    <rPh sb="0" eb="1">
      <t>クニ</t>
    </rPh>
    <rPh sb="1" eb="2">
      <t>ク</t>
    </rPh>
    <rPh sb="2" eb="4">
      <t>カツドウ</t>
    </rPh>
    <rPh sb="4" eb="6">
      <t>ソシキ</t>
    </rPh>
    <phoneticPr fontId="3"/>
  </si>
  <si>
    <t>国久</t>
    <rPh sb="0" eb="1">
      <t>クニ</t>
    </rPh>
    <rPh sb="1" eb="2">
      <t>ク</t>
    </rPh>
    <phoneticPr fontId="3"/>
  </si>
  <si>
    <t>小野　豊</t>
    <rPh sb="0" eb="2">
      <t>オノ</t>
    </rPh>
    <rPh sb="3" eb="4">
      <t>ユタカ</t>
    </rPh>
    <phoneticPr fontId="3"/>
  </si>
  <si>
    <t>627－0145</t>
    <phoneticPr fontId="3"/>
  </si>
  <si>
    <t>京丹後市弥栄町国久572</t>
    <phoneticPr fontId="3"/>
  </si>
  <si>
    <t>冨田　公一</t>
    <rPh sb="3" eb="4">
      <t>コウ</t>
    </rPh>
    <phoneticPr fontId="3"/>
  </si>
  <si>
    <t>65-3548</t>
    <phoneticPr fontId="3"/>
  </si>
  <si>
    <t>090-4640-1519</t>
    <phoneticPr fontId="3"/>
  </si>
  <si>
    <t>共同担当 冨田公一（090-4640-1519）、長寿担当 入江(65-2840)</t>
    <rPh sb="0" eb="2">
      <t>キョウドウ</t>
    </rPh>
    <rPh sb="2" eb="4">
      <t>タントウ</t>
    </rPh>
    <rPh sb="5" eb="7">
      <t>トミタ</t>
    </rPh>
    <rPh sb="7" eb="9">
      <t>コウイチ</t>
    </rPh>
    <rPh sb="25" eb="27">
      <t>チョウジュ</t>
    </rPh>
    <rPh sb="27" eb="29">
      <t>タントウ</t>
    </rPh>
    <rPh sb="30" eb="32">
      <t>イリエ</t>
    </rPh>
    <phoneticPr fontId="3"/>
  </si>
  <si>
    <t>京丹後市弥栄町国久558</t>
    <phoneticPr fontId="3"/>
  </si>
  <si>
    <t>間人水ネット</t>
    <rPh sb="0" eb="1">
      <t>アイダ</t>
    </rPh>
    <rPh sb="1" eb="2">
      <t>ジン</t>
    </rPh>
    <rPh sb="2" eb="3">
      <t>ミズ</t>
    </rPh>
    <phoneticPr fontId="3"/>
  </si>
  <si>
    <t>丹後町</t>
    <rPh sb="0" eb="3">
      <t>タンゴチョウ</t>
    </rPh>
    <phoneticPr fontId="3"/>
  </si>
  <si>
    <t>間人</t>
    <rPh sb="0" eb="1">
      <t>アイダ</t>
    </rPh>
    <rPh sb="1" eb="2">
      <t>ジン</t>
    </rPh>
    <phoneticPr fontId="3"/>
  </si>
  <si>
    <t>堀江　弘</t>
    <rPh sb="0" eb="1">
      <t>ホリ</t>
    </rPh>
    <rPh sb="1" eb="2">
      <t>エ</t>
    </rPh>
    <rPh sb="3" eb="4">
      <t>ヒロシ</t>
    </rPh>
    <phoneticPr fontId="3"/>
  </si>
  <si>
    <t>627－0201</t>
    <phoneticPr fontId="3"/>
  </si>
  <si>
    <r>
      <t>京丹後市丹後町間人</t>
    </r>
    <r>
      <rPr>
        <sz val="10"/>
        <color rgb="FFFF0000"/>
        <rFont val="ＭＳ 明朝"/>
        <family val="1"/>
        <charset val="128"/>
      </rPr>
      <t>1524</t>
    </r>
    <phoneticPr fontId="3"/>
  </si>
  <si>
    <t>中江　正晴</t>
    <rPh sb="0" eb="2">
      <t>ナカエ</t>
    </rPh>
    <rPh sb="3" eb="5">
      <t>マサハル</t>
    </rPh>
    <phoneticPr fontId="3"/>
  </si>
  <si>
    <t>75-1197</t>
    <phoneticPr fontId="3"/>
  </si>
  <si>
    <t>090-1446-7401</t>
    <phoneticPr fontId="3"/>
  </si>
  <si>
    <t>交付申請書、研修案内文書、多面的に関わる書類など</t>
    <rPh sb="0" eb="2">
      <t>コウフ</t>
    </rPh>
    <rPh sb="2" eb="5">
      <t>シンセイショ</t>
    </rPh>
    <rPh sb="6" eb="8">
      <t>ケンシュウ</t>
    </rPh>
    <rPh sb="8" eb="10">
      <t>アンナイ</t>
    </rPh>
    <rPh sb="10" eb="12">
      <t>ブンショ</t>
    </rPh>
    <rPh sb="13" eb="16">
      <t>タメンテキ</t>
    </rPh>
    <rPh sb="17" eb="18">
      <t>カカ</t>
    </rPh>
    <rPh sb="20" eb="22">
      <t>ショルイ</t>
    </rPh>
    <phoneticPr fontId="3"/>
  </si>
  <si>
    <r>
      <t>京丹後市丹後町間人</t>
    </r>
    <r>
      <rPr>
        <sz val="11"/>
        <color rgb="FFFF0000"/>
        <rFont val="ＭＳ 明朝"/>
        <family val="1"/>
        <charset val="128"/>
      </rPr>
      <t>695</t>
    </r>
    <phoneticPr fontId="3"/>
  </si>
  <si>
    <t>成願寺区環境保全組合</t>
    <rPh sb="0" eb="3">
      <t>ジョウガンジ</t>
    </rPh>
    <rPh sb="3" eb="4">
      <t>ク</t>
    </rPh>
    <rPh sb="4" eb="6">
      <t>カンキョウ</t>
    </rPh>
    <rPh sb="6" eb="8">
      <t>ホゼン</t>
    </rPh>
    <rPh sb="8" eb="10">
      <t>クミアイ</t>
    </rPh>
    <phoneticPr fontId="3"/>
  </si>
  <si>
    <t>成願寺</t>
    <rPh sb="0" eb="3">
      <t>ジョウガンジ</t>
    </rPh>
    <phoneticPr fontId="3"/>
  </si>
  <si>
    <t>上羽　栄一</t>
    <rPh sb="0" eb="1">
      <t>ウエ</t>
    </rPh>
    <rPh sb="1" eb="2">
      <t>ハネ</t>
    </rPh>
    <rPh sb="3" eb="5">
      <t>エイイチ</t>
    </rPh>
    <phoneticPr fontId="3"/>
  </si>
  <si>
    <t>627－0215</t>
    <phoneticPr fontId="3"/>
  </si>
  <si>
    <t>京丹後市丹後町成願寺1184</t>
    <phoneticPr fontId="3"/>
  </si>
  <si>
    <t>上羽　克彦</t>
    <rPh sb="0" eb="1">
      <t>ウエ</t>
    </rPh>
    <rPh sb="1" eb="2">
      <t>ハネ</t>
    </rPh>
    <rPh sb="3" eb="5">
      <t>カツヒコ</t>
    </rPh>
    <phoneticPr fontId="3"/>
  </si>
  <si>
    <t>75-1024</t>
    <phoneticPr fontId="3"/>
  </si>
  <si>
    <t>090-3057-3484</t>
    <phoneticPr fontId="3"/>
  </si>
  <si>
    <t>ueha01@gmail.com</t>
    <phoneticPr fontId="3"/>
  </si>
  <si>
    <t>京丹後市丹後町成願寺1209-1</t>
    <rPh sb="0" eb="4">
      <t>キョウ</t>
    </rPh>
    <rPh sb="4" eb="7">
      <t>タンゴチョウ</t>
    </rPh>
    <rPh sb="7" eb="10">
      <t>ジョウガンジ</t>
    </rPh>
    <phoneticPr fontId="2"/>
  </si>
  <si>
    <t>徳光区農地環境保全委員会</t>
    <rPh sb="0" eb="1">
      <t>トク</t>
    </rPh>
    <rPh sb="1" eb="2">
      <t>ヒカリ</t>
    </rPh>
    <rPh sb="2" eb="3">
      <t>ク</t>
    </rPh>
    <rPh sb="3" eb="5">
      <t>ノウチ</t>
    </rPh>
    <rPh sb="5" eb="7">
      <t>カンキョウ</t>
    </rPh>
    <rPh sb="7" eb="9">
      <t>ホゼン</t>
    </rPh>
    <rPh sb="9" eb="12">
      <t>イインカイ</t>
    </rPh>
    <phoneticPr fontId="3"/>
  </si>
  <si>
    <t>徳光</t>
    <rPh sb="0" eb="1">
      <t>トク</t>
    </rPh>
    <rPh sb="1" eb="2">
      <t>ヒカリ</t>
    </rPh>
    <phoneticPr fontId="3"/>
  </si>
  <si>
    <t>永島　滋彦</t>
    <rPh sb="0" eb="2">
      <t>ナガシマ</t>
    </rPh>
    <rPh sb="3" eb="4">
      <t>シゲル</t>
    </rPh>
    <rPh sb="4" eb="5">
      <t>ヒコ</t>
    </rPh>
    <phoneticPr fontId="3"/>
  </si>
  <si>
    <t>627－0216</t>
    <phoneticPr fontId="3"/>
  </si>
  <si>
    <r>
      <t>京丹後市丹後町徳光</t>
    </r>
    <r>
      <rPr>
        <sz val="10"/>
        <color rgb="FFFF0000"/>
        <rFont val="ＭＳ 明朝"/>
        <family val="1"/>
        <charset val="128"/>
      </rPr>
      <t>1553</t>
    </r>
    <phoneticPr fontId="3"/>
  </si>
  <si>
    <t>田中　勝郎</t>
    <rPh sb="0" eb="2">
      <t>タナカ</t>
    </rPh>
    <rPh sb="3" eb="5">
      <t>カツロウ</t>
    </rPh>
    <phoneticPr fontId="3"/>
  </si>
  <si>
    <t>75-1676</t>
    <phoneticPr fontId="3"/>
  </si>
  <si>
    <t>090-2289-6026</t>
    <phoneticPr fontId="3"/>
  </si>
  <si>
    <t>kt-tanaka@mxc.nkansai.ne.jp</t>
    <phoneticPr fontId="3"/>
  </si>
  <si>
    <r>
      <t>京丹後市丹後町徳光</t>
    </r>
    <r>
      <rPr>
        <sz val="11"/>
        <color rgb="FFFF0000"/>
        <rFont val="ＭＳ 明朝"/>
        <family val="1"/>
        <charset val="128"/>
      </rPr>
      <t>1512</t>
    </r>
    <rPh sb="0" eb="4">
      <t>キョウ</t>
    </rPh>
    <rPh sb="4" eb="7">
      <t>タンゴチョウ</t>
    </rPh>
    <rPh sb="7" eb="9">
      <t>トクミツ</t>
    </rPh>
    <phoneticPr fontId="3"/>
  </si>
  <si>
    <t>岩木環境保全向上委員会</t>
    <rPh sb="0" eb="1">
      <t>イワ</t>
    </rPh>
    <rPh sb="1" eb="2">
      <t>キ</t>
    </rPh>
    <rPh sb="2" eb="4">
      <t>カンキョウ</t>
    </rPh>
    <rPh sb="4" eb="6">
      <t>ホゼン</t>
    </rPh>
    <rPh sb="6" eb="8">
      <t>コウジョウ</t>
    </rPh>
    <rPh sb="8" eb="11">
      <t>イインカイ</t>
    </rPh>
    <phoneticPr fontId="3"/>
  </si>
  <si>
    <t>岩木</t>
    <rPh sb="0" eb="1">
      <t>イワ</t>
    </rPh>
    <rPh sb="1" eb="2">
      <t>キ</t>
    </rPh>
    <phoneticPr fontId="3"/>
  </si>
  <si>
    <t>日下部　徹</t>
    <rPh sb="0" eb="3">
      <t>クサカベ</t>
    </rPh>
    <rPh sb="4" eb="5">
      <t>トオル</t>
    </rPh>
    <phoneticPr fontId="3"/>
  </si>
  <si>
    <t>商工振興課</t>
    <rPh sb="0" eb="2">
      <t>ショウコウ</t>
    </rPh>
    <rPh sb="2" eb="5">
      <t>シンコウカ</t>
    </rPh>
    <phoneticPr fontId="3"/>
  </si>
  <si>
    <t>職場</t>
    <rPh sb="0" eb="2">
      <t>ショクバ</t>
    </rPh>
    <phoneticPr fontId="3"/>
  </si>
  <si>
    <t>道家　城作</t>
    <rPh sb="3" eb="4">
      <t>ジョウ</t>
    </rPh>
    <rPh sb="4" eb="5">
      <t>サク</t>
    </rPh>
    <phoneticPr fontId="3"/>
  </si>
  <si>
    <t>69-0714</t>
    <phoneticPr fontId="3"/>
  </si>
  <si>
    <t>090-5067-3978</t>
    <phoneticPr fontId="3"/>
  </si>
  <si>
    <t>京丹後市丹後町岩木955</t>
    <phoneticPr fontId="3"/>
  </si>
  <si>
    <t>627－0224</t>
    <phoneticPr fontId="3"/>
  </si>
  <si>
    <t>大山区環境活動組織</t>
    <rPh sb="0" eb="2">
      <t>オオヤマ</t>
    </rPh>
    <rPh sb="2" eb="3">
      <t>ク</t>
    </rPh>
    <rPh sb="3" eb="5">
      <t>カンキョウ</t>
    </rPh>
    <rPh sb="5" eb="7">
      <t>カツドウ</t>
    </rPh>
    <rPh sb="7" eb="9">
      <t>ソシキ</t>
    </rPh>
    <phoneticPr fontId="3"/>
  </si>
  <si>
    <t>大山</t>
    <rPh sb="0" eb="1">
      <t>ダイ</t>
    </rPh>
    <rPh sb="1" eb="2">
      <t>ヤマ</t>
    </rPh>
    <phoneticPr fontId="3"/>
  </si>
  <si>
    <t>清水　源次郎</t>
    <rPh sb="0" eb="2">
      <t>シミズ</t>
    </rPh>
    <rPh sb="3" eb="6">
      <t>ゲンジロウ</t>
    </rPh>
    <phoneticPr fontId="3"/>
  </si>
  <si>
    <t>627－0211</t>
    <phoneticPr fontId="3"/>
  </si>
  <si>
    <t>京丹後市丹後町大山939-2</t>
    <phoneticPr fontId="3"/>
  </si>
  <si>
    <t>木本　貴文</t>
    <rPh sb="0" eb="2">
      <t>キモト</t>
    </rPh>
    <rPh sb="3" eb="5">
      <t>タカフミ</t>
    </rPh>
    <phoneticPr fontId="3"/>
  </si>
  <si>
    <t>75-1136</t>
    <phoneticPr fontId="3"/>
  </si>
  <si>
    <t>090-2598-5597</t>
    <phoneticPr fontId="3"/>
  </si>
  <si>
    <t>観光公社</t>
    <rPh sb="0" eb="2">
      <t>カンコウ</t>
    </rPh>
    <rPh sb="2" eb="4">
      <t>コウシャ</t>
    </rPh>
    <phoneticPr fontId="3"/>
  </si>
  <si>
    <t>京丹後市丹後町大山924-1</t>
  </si>
  <si>
    <t>三宅営農組合</t>
    <rPh sb="0" eb="1">
      <t>サン</t>
    </rPh>
    <rPh sb="1" eb="2">
      <t>タク</t>
    </rPh>
    <rPh sb="2" eb="4">
      <t>エイノウ</t>
    </rPh>
    <rPh sb="4" eb="6">
      <t>クミアイ</t>
    </rPh>
    <phoneticPr fontId="3"/>
  </si>
  <si>
    <t>三宅</t>
    <rPh sb="0" eb="1">
      <t>サン</t>
    </rPh>
    <rPh sb="1" eb="2">
      <t>タク</t>
    </rPh>
    <phoneticPr fontId="3"/>
  </si>
  <si>
    <r>
      <t>新井　</t>
    </r>
    <r>
      <rPr>
        <sz val="11"/>
        <color rgb="FFFF0000"/>
        <rFont val="ＭＳ 明朝"/>
        <family val="1"/>
        <charset val="128"/>
      </rPr>
      <t>義則</t>
    </r>
    <rPh sb="0" eb="2">
      <t>アライ</t>
    </rPh>
    <rPh sb="3" eb="5">
      <t>ヨシノリ</t>
    </rPh>
    <phoneticPr fontId="3"/>
  </si>
  <si>
    <t>627－0212</t>
    <phoneticPr fontId="3"/>
  </si>
  <si>
    <t>京丹後市丹後町三宅97-3</t>
    <phoneticPr fontId="3"/>
  </si>
  <si>
    <t>岡本　啓一</t>
    <phoneticPr fontId="3"/>
  </si>
  <si>
    <t>75-1906</t>
    <phoneticPr fontId="3"/>
  </si>
  <si>
    <t>080-1526-6267</t>
    <phoneticPr fontId="3"/>
  </si>
  <si>
    <t>agri-okamoto.0302@docomo.ne.jp'</t>
    <phoneticPr fontId="3"/>
  </si>
  <si>
    <t>京丹後市丹後町三宅23-1</t>
    <rPh sb="0" eb="4">
      <t>キョウ</t>
    </rPh>
    <rPh sb="4" eb="7">
      <t>タンゴチョウ</t>
    </rPh>
    <rPh sb="7" eb="9">
      <t>ミヤケ</t>
    </rPh>
    <phoneticPr fontId="3"/>
  </si>
  <si>
    <t>おきだふるさとネット</t>
    <phoneticPr fontId="3"/>
  </si>
  <si>
    <t>竹野</t>
    <rPh sb="0" eb="1">
      <t>タケ</t>
    </rPh>
    <rPh sb="1" eb="2">
      <t>ノ</t>
    </rPh>
    <phoneticPr fontId="3"/>
  </si>
  <si>
    <t>大下　省三</t>
    <rPh sb="0" eb="2">
      <t>オオシタ</t>
    </rPh>
    <rPh sb="3" eb="5">
      <t>ショウゾウ</t>
    </rPh>
    <phoneticPr fontId="3"/>
  </si>
  <si>
    <t>627-0221</t>
    <phoneticPr fontId="3"/>
  </si>
  <si>
    <t>京丹後市丹後町竹野933</t>
    <rPh sb="0" eb="4">
      <t>キョウタンゴシ</t>
    </rPh>
    <rPh sb="4" eb="7">
      <t>タンゴチョウ</t>
    </rPh>
    <rPh sb="7" eb="9">
      <t>タケノ</t>
    </rPh>
    <phoneticPr fontId="3"/>
  </si>
  <si>
    <t>75-2050</t>
    <phoneticPr fontId="3"/>
  </si>
  <si>
    <t>090-6821-9434</t>
    <phoneticPr fontId="3"/>
  </si>
  <si>
    <t>京丹後市丹後町竹野1026</t>
    <rPh sb="0" eb="4">
      <t>キョウ</t>
    </rPh>
    <rPh sb="4" eb="7">
      <t>タンゴチョウ</t>
    </rPh>
    <rPh sb="7" eb="9">
      <t>タケノ</t>
    </rPh>
    <phoneticPr fontId="3"/>
  </si>
  <si>
    <t>627－0221</t>
    <phoneticPr fontId="3"/>
  </si>
  <si>
    <t>筆石ふるさと保全ネット</t>
    <rPh sb="0" eb="1">
      <t>フデ</t>
    </rPh>
    <rPh sb="1" eb="2">
      <t>イシ</t>
    </rPh>
    <rPh sb="6" eb="8">
      <t>ホゼン</t>
    </rPh>
    <phoneticPr fontId="3"/>
  </si>
  <si>
    <t>筆石</t>
    <rPh sb="0" eb="1">
      <t>フデ</t>
    </rPh>
    <rPh sb="1" eb="2">
      <t>イシ</t>
    </rPh>
    <phoneticPr fontId="3"/>
  </si>
  <si>
    <t>戸石　善雅</t>
    <rPh sb="0" eb="1">
      <t>ト</t>
    </rPh>
    <rPh sb="1" eb="2">
      <t>イシ</t>
    </rPh>
    <rPh sb="3" eb="4">
      <t>ゼン</t>
    </rPh>
    <rPh sb="4" eb="5">
      <t>ミヤビ</t>
    </rPh>
    <phoneticPr fontId="3"/>
  </si>
  <si>
    <t>丹後市民局</t>
    <rPh sb="0" eb="2">
      <t>タンゴ</t>
    </rPh>
    <rPh sb="2" eb="4">
      <t>シミン</t>
    </rPh>
    <rPh sb="4" eb="5">
      <t>キョク</t>
    </rPh>
    <phoneticPr fontId="3"/>
  </si>
  <si>
    <t>久保　和明</t>
    <rPh sb="0" eb="2">
      <t>クボ</t>
    </rPh>
    <rPh sb="3" eb="5">
      <t>カズアキ</t>
    </rPh>
    <phoneticPr fontId="3"/>
  </si>
  <si>
    <t>文書の送付は丹後市民局　久保和明氏
電話は戸石善雅（75-1708　090-8572-8752）</t>
    <rPh sb="0" eb="2">
      <t>ブンショ</t>
    </rPh>
    <rPh sb="3" eb="5">
      <t>ソウフ</t>
    </rPh>
    <rPh sb="6" eb="8">
      <t>タンゴ</t>
    </rPh>
    <rPh sb="8" eb="10">
      <t>シミン</t>
    </rPh>
    <rPh sb="10" eb="11">
      <t>キョク</t>
    </rPh>
    <rPh sb="12" eb="14">
      <t>クボ</t>
    </rPh>
    <rPh sb="14" eb="16">
      <t>カズアキ</t>
    </rPh>
    <rPh sb="16" eb="17">
      <t>シ</t>
    </rPh>
    <rPh sb="18" eb="20">
      <t>デンワ</t>
    </rPh>
    <rPh sb="21" eb="23">
      <t>トイシ</t>
    </rPh>
    <rPh sb="23" eb="24">
      <t>ヨシ</t>
    </rPh>
    <rPh sb="24" eb="25">
      <t>マサ</t>
    </rPh>
    <phoneticPr fontId="3"/>
  </si>
  <si>
    <t>京丹後市丹後町筆石803</t>
    <phoneticPr fontId="3"/>
  </si>
  <si>
    <t>627－0222</t>
    <phoneticPr fontId="3"/>
  </si>
  <si>
    <t>森本環境向上組合</t>
    <rPh sb="0" eb="1">
      <t>モリ</t>
    </rPh>
    <rPh sb="1" eb="2">
      <t>ホン</t>
    </rPh>
    <rPh sb="2" eb="4">
      <t>カンキョウ</t>
    </rPh>
    <rPh sb="4" eb="6">
      <t>コウジョウ</t>
    </rPh>
    <rPh sb="6" eb="8">
      <t>クミアイ</t>
    </rPh>
    <phoneticPr fontId="3"/>
  </si>
  <si>
    <t>大宮町</t>
    <rPh sb="0" eb="2">
      <t>オオミヤ</t>
    </rPh>
    <rPh sb="2" eb="3">
      <t>チョウ</t>
    </rPh>
    <phoneticPr fontId="3"/>
  </si>
  <si>
    <t>森本</t>
    <rPh sb="0" eb="1">
      <t>モリ</t>
    </rPh>
    <rPh sb="1" eb="2">
      <t>ホン</t>
    </rPh>
    <phoneticPr fontId="3"/>
  </si>
  <si>
    <t>田﨑　喜芳</t>
    <rPh sb="0" eb="1">
      <t>タ</t>
    </rPh>
    <rPh sb="3" eb="4">
      <t>キ</t>
    </rPh>
    <rPh sb="4" eb="5">
      <t>ヨシ</t>
    </rPh>
    <phoneticPr fontId="3"/>
  </si>
  <si>
    <t>629－2521</t>
    <phoneticPr fontId="3"/>
  </si>
  <si>
    <r>
      <t>京丹後市大宮町森本</t>
    </r>
    <r>
      <rPr>
        <sz val="10"/>
        <color rgb="FFFF0000"/>
        <rFont val="ＭＳ 明朝"/>
        <family val="1"/>
        <charset val="128"/>
      </rPr>
      <t>1425</t>
    </r>
    <phoneticPr fontId="3"/>
  </si>
  <si>
    <t>谷口　富夫</t>
    <rPh sb="3" eb="5">
      <t>トミオ</t>
    </rPh>
    <phoneticPr fontId="3"/>
  </si>
  <si>
    <t>64-4102</t>
    <phoneticPr fontId="3"/>
  </si>
  <si>
    <t>090-8882-8443</t>
    <phoneticPr fontId="3"/>
  </si>
  <si>
    <t>廣野正信　090-5245-3657</t>
    <rPh sb="0" eb="2">
      <t>ヒロノ</t>
    </rPh>
    <rPh sb="2" eb="4">
      <t>マサノブ</t>
    </rPh>
    <phoneticPr fontId="3"/>
  </si>
  <si>
    <t>京丹後市大宮町森本1399-1</t>
    <rPh sb="0" eb="4">
      <t>キョウ</t>
    </rPh>
    <rPh sb="4" eb="6">
      <t>オオミヤ</t>
    </rPh>
    <rPh sb="6" eb="7">
      <t>チョウ</t>
    </rPh>
    <phoneticPr fontId="3"/>
  </si>
  <si>
    <t>延利農業資源保全組合</t>
    <rPh sb="0" eb="1">
      <t>エン</t>
    </rPh>
    <rPh sb="1" eb="2">
      <t>リ</t>
    </rPh>
    <rPh sb="2" eb="4">
      <t>ノウギョウ</t>
    </rPh>
    <rPh sb="4" eb="6">
      <t>シゲン</t>
    </rPh>
    <rPh sb="6" eb="8">
      <t>ホゼン</t>
    </rPh>
    <rPh sb="8" eb="10">
      <t>クミアイ</t>
    </rPh>
    <phoneticPr fontId="3"/>
  </si>
  <si>
    <t>延利</t>
    <rPh sb="0" eb="1">
      <t>エン</t>
    </rPh>
    <rPh sb="1" eb="2">
      <t>リ</t>
    </rPh>
    <phoneticPr fontId="3"/>
  </si>
  <si>
    <t>中川　光春</t>
    <rPh sb="0" eb="2">
      <t>ナカガワ</t>
    </rPh>
    <rPh sb="3" eb="5">
      <t>ミツハル</t>
    </rPh>
    <phoneticPr fontId="3"/>
  </si>
  <si>
    <t>629－2513</t>
    <phoneticPr fontId="3"/>
  </si>
  <si>
    <t>京丹後市大宮町延利418</t>
    <phoneticPr fontId="3"/>
  </si>
  <si>
    <t>矢野　和彦</t>
    <rPh sb="0" eb="2">
      <t>ヤノ</t>
    </rPh>
    <rPh sb="3" eb="5">
      <t>カズヒコ</t>
    </rPh>
    <phoneticPr fontId="3"/>
  </si>
  <si>
    <t>64-4192</t>
    <phoneticPr fontId="3"/>
  </si>
  <si>
    <t>090-4644-4733</t>
    <phoneticPr fontId="3"/>
  </si>
  <si>
    <t>lanrivlakseamt11@cap.ocn.ne.jp</t>
    <phoneticPr fontId="3"/>
  </si>
  <si>
    <t>←矢野さんのアドレス(H30.12.7変更を確認修正）</t>
    <rPh sb="1" eb="3">
      <t>ヤノ</t>
    </rPh>
    <rPh sb="19" eb="21">
      <t>ヘンコウ</t>
    </rPh>
    <rPh sb="22" eb="24">
      <t>カクニン</t>
    </rPh>
    <rPh sb="24" eb="26">
      <t>シュウセイ</t>
    </rPh>
    <phoneticPr fontId="3"/>
  </si>
  <si>
    <t>京丹後市大宮町延利427</t>
    <rPh sb="0" eb="4">
      <t>キョウ</t>
    </rPh>
    <rPh sb="4" eb="6">
      <t>オオミヤ</t>
    </rPh>
    <rPh sb="6" eb="7">
      <t>チョウ</t>
    </rPh>
    <phoneticPr fontId="3"/>
  </si>
  <si>
    <t>周枳区営農組合</t>
    <rPh sb="0" eb="1">
      <t>シュウ</t>
    </rPh>
    <rPh sb="1" eb="2">
      <t>カラタチ</t>
    </rPh>
    <rPh sb="2" eb="3">
      <t>ク</t>
    </rPh>
    <rPh sb="3" eb="5">
      <t>エイノウ</t>
    </rPh>
    <rPh sb="5" eb="7">
      <t>クミアイ</t>
    </rPh>
    <phoneticPr fontId="3"/>
  </si>
  <si>
    <t>周枳</t>
    <rPh sb="0" eb="1">
      <t>シュウ</t>
    </rPh>
    <rPh sb="1" eb="2">
      <t>カラタチ</t>
    </rPh>
    <phoneticPr fontId="3"/>
  </si>
  <si>
    <t>川村　博茂</t>
    <rPh sb="0" eb="2">
      <t>カワムラ</t>
    </rPh>
    <rPh sb="3" eb="4">
      <t>ヒロ</t>
    </rPh>
    <rPh sb="4" eb="5">
      <t>シゲル</t>
    </rPh>
    <phoneticPr fontId="3"/>
  </si>
  <si>
    <t>629－2503</t>
    <phoneticPr fontId="3"/>
  </si>
  <si>
    <r>
      <t>京丹後市大宮町周枳</t>
    </r>
    <r>
      <rPr>
        <sz val="10"/>
        <color rgb="FFFF0000"/>
        <rFont val="ＭＳ 明朝"/>
        <family val="1"/>
        <charset val="128"/>
      </rPr>
      <t>643　周枳区公民館</t>
    </r>
    <rPh sb="13" eb="14">
      <t>シュウ</t>
    </rPh>
    <rPh sb="15" eb="16">
      <t>ク</t>
    </rPh>
    <rPh sb="16" eb="19">
      <t>コウミンカン</t>
    </rPh>
    <phoneticPr fontId="3"/>
  </si>
  <si>
    <t>福井　利道</t>
    <rPh sb="0" eb="2">
      <t>フクイ</t>
    </rPh>
    <rPh sb="3" eb="5">
      <t>トシミチ</t>
    </rPh>
    <phoneticPr fontId="3"/>
  </si>
  <si>
    <t>64-4417</t>
    <phoneticPr fontId="3"/>
  </si>
  <si>
    <t>090-8987-7537</t>
    <phoneticPr fontId="3"/>
  </si>
  <si>
    <t>福井利道氏は区事務所へは出勤しない（自宅電話番号）64-4440</t>
    <rPh sb="0" eb="2">
      <t>フクイ</t>
    </rPh>
    <rPh sb="2" eb="5">
      <t>トシミチシ</t>
    </rPh>
    <rPh sb="6" eb="7">
      <t>ク</t>
    </rPh>
    <rPh sb="7" eb="9">
      <t>ジム</t>
    </rPh>
    <rPh sb="9" eb="10">
      <t>ショ</t>
    </rPh>
    <rPh sb="12" eb="14">
      <t>シュッキン</t>
    </rPh>
    <rPh sb="18" eb="20">
      <t>ジタク</t>
    </rPh>
    <rPh sb="20" eb="22">
      <t>デンワ</t>
    </rPh>
    <rPh sb="22" eb="24">
      <t>バンゴウ</t>
    </rPh>
    <phoneticPr fontId="3"/>
  </si>
  <si>
    <t>京丹後市大宮町周枳643</t>
    <rPh sb="0" eb="4">
      <t>キョウ</t>
    </rPh>
    <rPh sb="4" eb="6">
      <t>オオミヤ</t>
    </rPh>
    <rPh sb="6" eb="7">
      <t>チョウ</t>
    </rPh>
    <phoneticPr fontId="3"/>
  </si>
  <si>
    <t>河辺ふるさと振興会</t>
    <rPh sb="0" eb="1">
      <t>カワ</t>
    </rPh>
    <rPh sb="1" eb="2">
      <t>ヘン</t>
    </rPh>
    <rPh sb="6" eb="9">
      <t>シンコウカイ</t>
    </rPh>
    <phoneticPr fontId="3"/>
  </si>
  <si>
    <t>河辺</t>
    <rPh sb="0" eb="1">
      <t>カワ</t>
    </rPh>
    <rPh sb="1" eb="2">
      <t>ヘン</t>
    </rPh>
    <phoneticPr fontId="3"/>
  </si>
  <si>
    <t>西村　忍</t>
    <rPh sb="0" eb="2">
      <t>ニシムラ</t>
    </rPh>
    <rPh sb="3" eb="4">
      <t>シノブ</t>
    </rPh>
    <phoneticPr fontId="3"/>
  </si>
  <si>
    <t>629－2502</t>
    <phoneticPr fontId="3"/>
  </si>
  <si>
    <t>京丹後市大宮町河辺408-4</t>
    <phoneticPr fontId="3"/>
  </si>
  <si>
    <t>64-2343</t>
    <phoneticPr fontId="3"/>
  </si>
  <si>
    <t>koube-jichikai@cosmos.ocn.ne.jp</t>
    <phoneticPr fontId="3"/>
  </si>
  <si>
    <t>藤原　090-3487-0415</t>
    <rPh sb="0" eb="2">
      <t>フジワラ</t>
    </rPh>
    <phoneticPr fontId="3"/>
  </si>
  <si>
    <t>京丹後市大宮町河辺408-4</t>
    <rPh sb="0" eb="4">
      <t>キョウ</t>
    </rPh>
    <rPh sb="4" eb="6">
      <t>オオミヤ</t>
    </rPh>
    <rPh sb="6" eb="7">
      <t>チョウ</t>
    </rPh>
    <phoneticPr fontId="3"/>
  </si>
  <si>
    <t>善王寺環境保全組合</t>
    <rPh sb="0" eb="3">
      <t>ゼンノウジ</t>
    </rPh>
    <rPh sb="3" eb="5">
      <t>カンキョウ</t>
    </rPh>
    <rPh sb="5" eb="7">
      <t>ホゼン</t>
    </rPh>
    <rPh sb="7" eb="9">
      <t>クミアイ</t>
    </rPh>
    <phoneticPr fontId="2"/>
  </si>
  <si>
    <t>善王寺</t>
    <rPh sb="0" eb="3">
      <t>ゼンノウジ</t>
    </rPh>
    <phoneticPr fontId="3"/>
  </si>
  <si>
    <t>北田　朝夫</t>
    <rPh sb="0" eb="1">
      <t>キタ</t>
    </rPh>
    <rPh sb="1" eb="2">
      <t>タ</t>
    </rPh>
    <rPh sb="3" eb="5">
      <t>アサオ</t>
    </rPh>
    <phoneticPr fontId="3"/>
  </si>
  <si>
    <t>629－2504</t>
    <phoneticPr fontId="3"/>
  </si>
  <si>
    <t>京丹後市大宮町善王寺318-1</t>
    <phoneticPr fontId="3"/>
  </si>
  <si>
    <t>池田　正浩</t>
    <rPh sb="0" eb="2">
      <t>イケダ</t>
    </rPh>
    <rPh sb="3" eb="5">
      <t>マサヒロ</t>
    </rPh>
    <phoneticPr fontId="3"/>
  </si>
  <si>
    <t>64-3556</t>
    <phoneticPr fontId="3"/>
  </si>
  <si>
    <t>090-2599-4198</t>
    <phoneticPr fontId="3"/>
  </si>
  <si>
    <t>64-4874（勤務先）</t>
    <rPh sb="8" eb="11">
      <t>キンムサキ</t>
    </rPh>
    <phoneticPr fontId="3"/>
  </si>
  <si>
    <t>ikeda0625@sky.hi-ho</t>
    <phoneticPr fontId="3"/>
  </si>
  <si>
    <t>京丹後市大宮町善王寺1058</t>
    <rPh sb="0" eb="4">
      <t>キョウ</t>
    </rPh>
    <rPh sb="4" eb="6">
      <t>オオミヤ</t>
    </rPh>
    <rPh sb="6" eb="7">
      <t>チョウ</t>
    </rPh>
    <phoneticPr fontId="2"/>
  </si>
  <si>
    <t>三重農地・水・環境活動組織</t>
    <rPh sb="0" eb="2">
      <t>ミエ</t>
    </rPh>
    <rPh sb="2" eb="4">
      <t>ノウチ</t>
    </rPh>
    <rPh sb="5" eb="6">
      <t>ミズ</t>
    </rPh>
    <rPh sb="7" eb="9">
      <t>カンキョウ</t>
    </rPh>
    <rPh sb="9" eb="11">
      <t>カツドウ</t>
    </rPh>
    <rPh sb="11" eb="13">
      <t>ソシキ</t>
    </rPh>
    <phoneticPr fontId="3"/>
  </si>
  <si>
    <t>三重</t>
    <rPh sb="0" eb="2">
      <t>ミエ</t>
    </rPh>
    <phoneticPr fontId="3"/>
  </si>
  <si>
    <t>糸井　義明</t>
    <rPh sb="0" eb="2">
      <t>イトイ</t>
    </rPh>
    <rPh sb="3" eb="5">
      <t>ヨシアキ</t>
    </rPh>
    <phoneticPr fontId="3"/>
  </si>
  <si>
    <t>629－2522</t>
    <phoneticPr fontId="3"/>
  </si>
  <si>
    <t>京丹後市大宮町三重313</t>
    <phoneticPr fontId="3"/>
  </si>
  <si>
    <t>64-4161</t>
    <phoneticPr fontId="3"/>
  </si>
  <si>
    <t>090-8936-0632</t>
    <phoneticPr fontId="3"/>
  </si>
  <si>
    <t>事務は糸井泰夫さん090-3036-9512</t>
    <rPh sb="0" eb="2">
      <t>ジム</t>
    </rPh>
    <rPh sb="3" eb="5">
      <t>イトイ</t>
    </rPh>
    <rPh sb="5" eb="7">
      <t>ヤスオ</t>
    </rPh>
    <phoneticPr fontId="3"/>
  </si>
  <si>
    <t>京丹後市大宮町三重507-2</t>
  </si>
  <si>
    <t>郷公庄の会</t>
    <rPh sb="0" eb="1">
      <t>ゴウ</t>
    </rPh>
    <rPh sb="1" eb="2">
      <t>コウ</t>
    </rPh>
    <rPh sb="2" eb="3">
      <t>ショウ</t>
    </rPh>
    <rPh sb="4" eb="5">
      <t>カイ</t>
    </rPh>
    <phoneticPr fontId="3"/>
  </si>
  <si>
    <t>網野町</t>
    <rPh sb="0" eb="1">
      <t>アミ</t>
    </rPh>
    <rPh sb="1" eb="2">
      <t>ノ</t>
    </rPh>
    <rPh sb="2" eb="3">
      <t>チョウ</t>
    </rPh>
    <phoneticPr fontId="3"/>
  </si>
  <si>
    <t>引野　禎人</t>
    <rPh sb="0" eb="2">
      <t>ヒキノ</t>
    </rPh>
    <rPh sb="3" eb="4">
      <t>サダ</t>
    </rPh>
    <rPh sb="4" eb="5">
      <t>ヒト</t>
    </rPh>
    <phoneticPr fontId="3"/>
  </si>
  <si>
    <t>629－3133</t>
    <phoneticPr fontId="3"/>
  </si>
  <si>
    <r>
      <t>京丹後市網野町郷</t>
    </r>
    <r>
      <rPr>
        <sz val="10"/>
        <color rgb="FFFF0000"/>
        <rFont val="ＭＳ 明朝"/>
        <family val="1"/>
        <charset val="128"/>
      </rPr>
      <t>1196</t>
    </r>
    <phoneticPr fontId="3"/>
  </si>
  <si>
    <t>72-5868</t>
    <phoneticPr fontId="3"/>
  </si>
  <si>
    <t>090-8795-0379</t>
    <phoneticPr fontId="3"/>
  </si>
  <si>
    <t>hikino.yo@docomo.ne.jp</t>
    <phoneticPr fontId="3"/>
  </si>
  <si>
    <t>京丹後市網野町郷1151</t>
    <phoneticPr fontId="3"/>
  </si>
  <si>
    <t>五箇環境保全会</t>
    <phoneticPr fontId="3"/>
  </si>
  <si>
    <t>五箇</t>
    <phoneticPr fontId="3"/>
  </si>
  <si>
    <t>尾畑　與市</t>
    <phoneticPr fontId="3"/>
  </si>
  <si>
    <t>627－0052</t>
    <phoneticPr fontId="3"/>
  </si>
  <si>
    <t>京丹後市峰山町五箇1015</t>
    <rPh sb="0" eb="4">
      <t>キョウ</t>
    </rPh>
    <rPh sb="4" eb="7">
      <t>ミネヤマチョウ</t>
    </rPh>
    <rPh sb="7" eb="9">
      <t>ゴカ</t>
    </rPh>
    <phoneticPr fontId="3"/>
  </si>
  <si>
    <t>寺田　典生</t>
    <rPh sb="0" eb="1">
      <t>テラ</t>
    </rPh>
    <rPh sb="1" eb="2">
      <t>タ</t>
    </rPh>
    <rPh sb="3" eb="5">
      <t>ノリオ</t>
    </rPh>
    <phoneticPr fontId="3"/>
  </si>
  <si>
    <t>62-1298</t>
    <phoneticPr fontId="3"/>
  </si>
  <si>
    <t>090-1951-6417</t>
    <phoneticPr fontId="3"/>
  </si>
  <si>
    <t>n-terada@khaki.plala.or.jp</t>
    <phoneticPr fontId="3"/>
  </si>
  <si>
    <t>向上活動は安田和幸さん
(090-3619-5867　isanago661@lion.ocn.ne.jp）</t>
    <rPh sb="0" eb="2">
      <t>コウジョウ</t>
    </rPh>
    <rPh sb="2" eb="4">
      <t>カツドウ</t>
    </rPh>
    <rPh sb="5" eb="7">
      <t>ヤスダ</t>
    </rPh>
    <rPh sb="7" eb="9">
      <t>カズユキ</t>
    </rPh>
    <phoneticPr fontId="3"/>
  </si>
  <si>
    <r>
      <t>京丹後市峰山町五箇</t>
    </r>
    <r>
      <rPr>
        <sz val="11"/>
        <color rgb="FFFF0000"/>
        <rFont val="ＭＳ 明朝"/>
        <family val="1"/>
        <charset val="128"/>
      </rPr>
      <t>17-3</t>
    </r>
    <rPh sb="0" eb="4">
      <t>キョウ</t>
    </rPh>
    <rPh sb="4" eb="7">
      <t>ミネヤマチョウ</t>
    </rPh>
    <rPh sb="7" eb="9">
      <t>ゴカ</t>
    </rPh>
    <phoneticPr fontId="3"/>
  </si>
  <si>
    <t>佐野甲農地水保全会</t>
    <rPh sb="0" eb="2">
      <t>サノ</t>
    </rPh>
    <rPh sb="2" eb="3">
      <t>コウ</t>
    </rPh>
    <rPh sb="3" eb="5">
      <t>ノウチ</t>
    </rPh>
    <rPh sb="5" eb="6">
      <t>ミズ</t>
    </rPh>
    <rPh sb="6" eb="8">
      <t>ホゼン</t>
    </rPh>
    <rPh sb="8" eb="9">
      <t>カイ</t>
    </rPh>
    <phoneticPr fontId="3"/>
  </si>
  <si>
    <t>佐野甲</t>
    <rPh sb="0" eb="2">
      <t>サノ</t>
    </rPh>
    <rPh sb="2" eb="3">
      <t>コウ</t>
    </rPh>
    <phoneticPr fontId="3"/>
  </si>
  <si>
    <t>奥田　光則</t>
    <rPh sb="0" eb="2">
      <t>オクダ</t>
    </rPh>
    <rPh sb="3" eb="5">
      <t>ミツノリ</t>
    </rPh>
    <phoneticPr fontId="3"/>
  </si>
  <si>
    <t>629－3562</t>
    <phoneticPr fontId="3"/>
  </si>
  <si>
    <t>京丹後市久美浜町佐野1503</t>
    <rPh sb="4" eb="8">
      <t>クミハマチョウ</t>
    </rPh>
    <rPh sb="8" eb="10">
      <t>サノ</t>
    </rPh>
    <phoneticPr fontId="3"/>
  </si>
  <si>
    <t>奥田　光則</t>
    <rPh sb="0" eb="1">
      <t>オク</t>
    </rPh>
    <rPh sb="1" eb="2">
      <t>タ</t>
    </rPh>
    <rPh sb="3" eb="5">
      <t>ミツノリ</t>
    </rPh>
    <phoneticPr fontId="3"/>
  </si>
  <si>
    <t>84-0366</t>
    <phoneticPr fontId="3"/>
  </si>
  <si>
    <t>090-3706-0094</t>
    <phoneticPr fontId="3"/>
  </si>
  <si>
    <t>mikara.12-20@gray.plala.or.jp</t>
    <phoneticPr fontId="3"/>
  </si>
  <si>
    <t>←奥田さんのアドレス</t>
    <rPh sb="1" eb="3">
      <t>オクダ</t>
    </rPh>
    <phoneticPr fontId="3"/>
  </si>
  <si>
    <t>京丹後市久美浜町佐野993</t>
    <rPh sb="0" eb="1">
      <t>キョウ</t>
    </rPh>
    <rPh sb="1" eb="3">
      <t>タンゴ</t>
    </rPh>
    <rPh sb="3" eb="4">
      <t>シ</t>
    </rPh>
    <rPh sb="4" eb="8">
      <t>クミハマチョウ</t>
    </rPh>
    <rPh sb="8" eb="10">
      <t>サノ</t>
    </rPh>
    <phoneticPr fontId="3"/>
  </si>
  <si>
    <t>下岡水土里の会</t>
    <rPh sb="0" eb="2">
      <t>シモオカ</t>
    </rPh>
    <rPh sb="2" eb="3">
      <t>ミズ</t>
    </rPh>
    <rPh sb="3" eb="4">
      <t>ツチ</t>
    </rPh>
    <rPh sb="4" eb="5">
      <t>サト</t>
    </rPh>
    <rPh sb="6" eb="7">
      <t>カイ</t>
    </rPh>
    <phoneticPr fontId="3"/>
  </si>
  <si>
    <t>網野町</t>
    <rPh sb="0" eb="2">
      <t>アミノ</t>
    </rPh>
    <rPh sb="2" eb="3">
      <t>チョウ</t>
    </rPh>
    <phoneticPr fontId="3"/>
  </si>
  <si>
    <t>下岡</t>
    <rPh sb="0" eb="2">
      <t>シモオカ</t>
    </rPh>
    <phoneticPr fontId="3"/>
  </si>
  <si>
    <t>岸本　忠雄</t>
    <rPh sb="0" eb="2">
      <t>キシモト</t>
    </rPh>
    <rPh sb="3" eb="5">
      <t>タダオ</t>
    </rPh>
    <phoneticPr fontId="3"/>
  </si>
  <si>
    <t>629－3102</t>
    <phoneticPr fontId="3"/>
  </si>
  <si>
    <t>京丹後市網野町下岡695</t>
    <rPh sb="4" eb="7">
      <t>アミノチョウ</t>
    </rPh>
    <rPh sb="7" eb="9">
      <t>シモオカ</t>
    </rPh>
    <phoneticPr fontId="3"/>
  </si>
  <si>
    <t>高山　慎哉</t>
    <rPh sb="0" eb="2">
      <t>タカヤマ</t>
    </rPh>
    <rPh sb="3" eb="5">
      <t>シンヤ</t>
    </rPh>
    <phoneticPr fontId="3"/>
  </si>
  <si>
    <t>72-5537</t>
    <phoneticPr fontId="3"/>
  </si>
  <si>
    <t>090-1598-6438</t>
    <phoneticPr fontId="3"/>
  </si>
  <si>
    <t>shin0430@sea.plala.or.jp</t>
    <phoneticPr fontId="3"/>
  </si>
  <si>
    <t>山本亮介さんへ</t>
    <rPh sb="0" eb="2">
      <t>ヤマモト</t>
    </rPh>
    <rPh sb="2" eb="4">
      <t>リョウスケ</t>
    </rPh>
    <phoneticPr fontId="3"/>
  </si>
  <si>
    <t>京丹後市網野町下岡224-1</t>
    <phoneticPr fontId="3"/>
  </si>
  <si>
    <t>高橋ＭＭ会</t>
    <rPh sb="0" eb="2">
      <t>タカハシ</t>
    </rPh>
    <rPh sb="4" eb="5">
      <t>カイ</t>
    </rPh>
    <phoneticPr fontId="3"/>
  </si>
  <si>
    <t>高橋</t>
    <rPh sb="0" eb="2">
      <t>タカハシ</t>
    </rPh>
    <phoneticPr fontId="3"/>
  </si>
  <si>
    <t>吉岡　譲</t>
    <rPh sb="0" eb="2">
      <t>ヨシオカ</t>
    </rPh>
    <rPh sb="3" eb="4">
      <t>ユズル</t>
    </rPh>
    <phoneticPr fontId="3"/>
  </si>
  <si>
    <t>629－3131</t>
    <phoneticPr fontId="3"/>
  </si>
  <si>
    <t>京丹後市網野町高橋675</t>
    <rPh sb="4" eb="7">
      <t>アミノチョウ</t>
    </rPh>
    <rPh sb="7" eb="9">
      <t>タカバシ</t>
    </rPh>
    <phoneticPr fontId="3"/>
  </si>
  <si>
    <t>72-2537</t>
    <phoneticPr fontId="3"/>
  </si>
  <si>
    <t>090-6985-3674</t>
    <phoneticPr fontId="3"/>
  </si>
  <si>
    <t>72-2537(FAX兼用）</t>
    <rPh sb="11" eb="13">
      <t>ケンヨウ</t>
    </rPh>
    <phoneticPr fontId="3"/>
  </si>
  <si>
    <t>kyoutango@leto.eonet.ne.jp</t>
    <phoneticPr fontId="3"/>
  </si>
  <si>
    <t>京丹後市網野町高橋652</t>
    <rPh sb="7" eb="9">
      <t>タカハシ</t>
    </rPh>
    <phoneticPr fontId="3"/>
  </si>
  <si>
    <t>下和田環境保全会</t>
    <rPh sb="0" eb="3">
      <t>シモワダ</t>
    </rPh>
    <rPh sb="3" eb="5">
      <t>カンキョウ</t>
    </rPh>
    <rPh sb="5" eb="7">
      <t>ホゼン</t>
    </rPh>
    <rPh sb="7" eb="8">
      <t>カイ</t>
    </rPh>
    <phoneticPr fontId="3"/>
  </si>
  <si>
    <t>下和田</t>
    <rPh sb="0" eb="3">
      <t>シモワダ</t>
    </rPh>
    <phoneticPr fontId="3"/>
  </si>
  <si>
    <t>松本　守夫</t>
    <rPh sb="0" eb="2">
      <t>マツモト</t>
    </rPh>
    <rPh sb="3" eb="5">
      <t>モリオ</t>
    </rPh>
    <phoneticPr fontId="3"/>
  </si>
  <si>
    <t>629－3241</t>
    <phoneticPr fontId="3"/>
  </si>
  <si>
    <t>京丹後市網野町木津775</t>
    <rPh sb="4" eb="7">
      <t>アミノチョウ</t>
    </rPh>
    <rPh sb="7" eb="9">
      <t>キツ</t>
    </rPh>
    <phoneticPr fontId="3"/>
  </si>
  <si>
    <t>杉本　裕一</t>
    <rPh sb="0" eb="2">
      <t>スギモト</t>
    </rPh>
    <rPh sb="3" eb="5">
      <t>ユウイチ</t>
    </rPh>
    <phoneticPr fontId="3"/>
  </si>
  <si>
    <t>74-0235</t>
    <phoneticPr fontId="3"/>
  </si>
  <si>
    <t>090-7353-9620</t>
    <phoneticPr fontId="3"/>
  </si>
  <si>
    <t>sugi-0706@lilac.ocn.ne.jp</t>
    <phoneticPr fontId="3"/>
  </si>
  <si>
    <t>←杉本さんのアドレス</t>
    <rPh sb="1" eb="3">
      <t>スギモト</t>
    </rPh>
    <phoneticPr fontId="3"/>
  </si>
  <si>
    <t>京丹後市網野町木津82-2</t>
    <rPh sb="7" eb="8">
      <t>キ</t>
    </rPh>
    <rPh sb="8" eb="9">
      <t>ツ</t>
    </rPh>
    <phoneticPr fontId="3"/>
  </si>
  <si>
    <t>新庄大地の会</t>
    <rPh sb="0" eb="2">
      <t>シンジョ</t>
    </rPh>
    <rPh sb="2" eb="4">
      <t>ダイチ</t>
    </rPh>
    <rPh sb="5" eb="6">
      <t>カイ</t>
    </rPh>
    <phoneticPr fontId="3"/>
  </si>
  <si>
    <t>新庄</t>
    <rPh sb="0" eb="2">
      <t>シンジョウ</t>
    </rPh>
    <phoneticPr fontId="3"/>
  </si>
  <si>
    <t>小石原　邦雄　</t>
    <rPh sb="0" eb="2">
      <t>コイシ</t>
    </rPh>
    <rPh sb="2" eb="3">
      <t>ハラ</t>
    </rPh>
    <rPh sb="4" eb="6">
      <t>クニオ</t>
    </rPh>
    <phoneticPr fontId="3"/>
  </si>
  <si>
    <t>629－3136</t>
    <phoneticPr fontId="3"/>
  </si>
  <si>
    <t>京丹後市網野町新庄693</t>
    <rPh sb="4" eb="7">
      <t>アミノチョウ</t>
    </rPh>
    <rPh sb="7" eb="9">
      <t>シンジョウ</t>
    </rPh>
    <phoneticPr fontId="3"/>
  </si>
  <si>
    <t>安井　克弘</t>
    <rPh sb="0" eb="2">
      <t>ヤスイ</t>
    </rPh>
    <rPh sb="3" eb="5">
      <t>カツヒロ</t>
    </rPh>
    <phoneticPr fontId="3"/>
  </si>
  <si>
    <t>72-2086</t>
    <phoneticPr fontId="3"/>
  </si>
  <si>
    <t>090-3160-7964</t>
    <phoneticPr fontId="3"/>
  </si>
  <si>
    <t>72-2291</t>
    <phoneticPr fontId="3"/>
  </si>
  <si>
    <t>yasubon@olive.plala.or.jp</t>
    <phoneticPr fontId="3"/>
  </si>
  <si>
    <t>財政課</t>
    <rPh sb="0" eb="3">
      <t>ザイセイカ</t>
    </rPh>
    <phoneticPr fontId="3"/>
  </si>
  <si>
    <t>京丹後市網野町新庄596</t>
    <rPh sb="7" eb="9">
      <t>シンジョ</t>
    </rPh>
    <phoneticPr fontId="3"/>
  </si>
  <si>
    <t>若桜環境保全会</t>
    <rPh sb="0" eb="1">
      <t>ワカ</t>
    </rPh>
    <rPh sb="1" eb="2">
      <t>サクラ</t>
    </rPh>
    <rPh sb="2" eb="4">
      <t>カンキョウ</t>
    </rPh>
    <rPh sb="4" eb="6">
      <t>ホゼン</t>
    </rPh>
    <rPh sb="6" eb="7">
      <t>カイ</t>
    </rPh>
    <phoneticPr fontId="3"/>
  </si>
  <si>
    <t>下常吉</t>
    <rPh sb="0" eb="1">
      <t>シモ</t>
    </rPh>
    <rPh sb="1" eb="3">
      <t>ツネヨシ</t>
    </rPh>
    <phoneticPr fontId="3"/>
  </si>
  <si>
    <t>鈴木　秀彦</t>
    <rPh sb="0" eb="2">
      <t>スズキ</t>
    </rPh>
    <rPh sb="3" eb="5">
      <t>ヒデヒコ</t>
    </rPh>
    <phoneticPr fontId="3"/>
  </si>
  <si>
    <t>629－2534</t>
    <phoneticPr fontId="3"/>
  </si>
  <si>
    <t>京丹後市大宮町下常吉490・491</t>
    <rPh sb="4" eb="7">
      <t>オオミヤチョウ</t>
    </rPh>
    <rPh sb="7" eb="10">
      <t>シモツネヨシ</t>
    </rPh>
    <phoneticPr fontId="3"/>
  </si>
  <si>
    <t>鈴木　昌知</t>
    <rPh sb="0" eb="2">
      <t>スズキ</t>
    </rPh>
    <rPh sb="3" eb="5">
      <t>マサトモ</t>
    </rPh>
    <phoneticPr fontId="3"/>
  </si>
  <si>
    <t>64-3966</t>
    <phoneticPr fontId="3"/>
  </si>
  <si>
    <t>090-3260-3720</t>
    <phoneticPr fontId="3"/>
  </si>
  <si>
    <t>suzuki.masatomo@ruby.plala.or.jp</t>
    <phoneticPr fontId="3"/>
  </si>
  <si>
    <t>京丹後市大宮町下常吉337</t>
    <rPh sb="4" eb="6">
      <t>オオミヤ</t>
    </rPh>
    <rPh sb="6" eb="7">
      <t>チョウ</t>
    </rPh>
    <rPh sb="7" eb="8">
      <t>シモ</t>
    </rPh>
    <rPh sb="8" eb="10">
      <t>ツネヨシ</t>
    </rPh>
    <phoneticPr fontId="3"/>
  </si>
  <si>
    <t>明日につなぐ長岡協議会</t>
    <rPh sb="0" eb="2">
      <t>アス</t>
    </rPh>
    <rPh sb="6" eb="8">
      <t>ナガオカ</t>
    </rPh>
    <rPh sb="8" eb="11">
      <t>キョウギカイ</t>
    </rPh>
    <phoneticPr fontId="3"/>
  </si>
  <si>
    <t>長岡</t>
    <rPh sb="0" eb="2">
      <t>ナガオカ</t>
    </rPh>
    <phoneticPr fontId="3"/>
  </si>
  <si>
    <t>藤原　秀喜</t>
    <rPh sb="0" eb="2">
      <t>フジワラ</t>
    </rPh>
    <rPh sb="3" eb="5">
      <t>ヒデキ</t>
    </rPh>
    <phoneticPr fontId="3"/>
  </si>
  <si>
    <t>627－0042</t>
    <phoneticPr fontId="3"/>
  </si>
  <si>
    <t>京丹後市峰山町長岡95　長岡集落センター</t>
    <rPh sb="4" eb="6">
      <t>ミネヤマ</t>
    </rPh>
    <rPh sb="7" eb="9">
      <t>ナガオカ</t>
    </rPh>
    <rPh sb="12" eb="14">
      <t>ナガオカ</t>
    </rPh>
    <rPh sb="14" eb="16">
      <t>シュウラク</t>
    </rPh>
    <phoneticPr fontId="3"/>
  </si>
  <si>
    <t>藤原　秀喜</t>
    <rPh sb="0" eb="2">
      <t>フジワラ</t>
    </rPh>
    <rPh sb="3" eb="5">
      <t>ヒデキ</t>
    </rPh>
    <phoneticPr fontId="1"/>
  </si>
  <si>
    <r>
      <t xml:space="preserve">62-2239
</t>
    </r>
    <r>
      <rPr>
        <sz val="9"/>
        <rFont val="ＭＳ 明朝"/>
        <family val="1"/>
        <charset val="128"/>
      </rPr>
      <t>（長岡公民館）</t>
    </r>
    <rPh sb="9" eb="11">
      <t>ナガオカ</t>
    </rPh>
    <rPh sb="11" eb="14">
      <t>コウミンカン</t>
    </rPh>
    <phoneticPr fontId="3"/>
  </si>
  <si>
    <t>090-3992-3765
（書記：嶋本）</t>
    <rPh sb="15" eb="17">
      <t>ショキ</t>
    </rPh>
    <rPh sb="18" eb="20">
      <t>シマモト</t>
    </rPh>
    <phoneticPr fontId="3"/>
  </si>
  <si>
    <t>62-2239</t>
    <phoneticPr fontId="3"/>
  </si>
  <si>
    <t>sigeo-sima@zeus.eonet.ne.jp</t>
    <phoneticPr fontId="3"/>
  </si>
  <si>
    <t>←嶋本さんのアドレス
公民館アドレス Nagaoka-ku@blue.plala.or.jp</t>
    <rPh sb="1" eb="3">
      <t>シマモト</t>
    </rPh>
    <rPh sb="11" eb="14">
      <t>コウミンカン</t>
    </rPh>
    <phoneticPr fontId="3"/>
  </si>
  <si>
    <t>京丹後市峰山町長岡95</t>
    <rPh sb="7" eb="9">
      <t>ナガオカ</t>
    </rPh>
    <phoneticPr fontId="3"/>
  </si>
  <si>
    <t>新治ふるさと保全会</t>
    <rPh sb="0" eb="2">
      <t>ニンバリ</t>
    </rPh>
    <rPh sb="6" eb="8">
      <t>ホゼン</t>
    </rPh>
    <rPh sb="8" eb="9">
      <t>カイ</t>
    </rPh>
    <phoneticPr fontId="3"/>
  </si>
  <si>
    <t>新治</t>
    <rPh sb="0" eb="1">
      <t>シン</t>
    </rPh>
    <rPh sb="1" eb="2">
      <t>オサ</t>
    </rPh>
    <phoneticPr fontId="3"/>
  </si>
  <si>
    <t>中村　悦雄</t>
    <rPh sb="0" eb="2">
      <t>ナカムラ</t>
    </rPh>
    <rPh sb="3" eb="5">
      <t>エツオ</t>
    </rPh>
    <phoneticPr fontId="3"/>
  </si>
  <si>
    <t>627－0043</t>
    <phoneticPr fontId="3"/>
  </si>
  <si>
    <r>
      <t>京丹後市峰山町新治</t>
    </r>
    <r>
      <rPr>
        <sz val="10"/>
        <color rgb="FFFF0000"/>
        <rFont val="ＭＳ 明朝"/>
        <family val="1"/>
        <charset val="128"/>
      </rPr>
      <t>119</t>
    </r>
    <rPh sb="0" eb="4">
      <t>キョウ</t>
    </rPh>
    <rPh sb="4" eb="7">
      <t>ミネヤマチョウ</t>
    </rPh>
    <rPh sb="7" eb="9">
      <t>ニンバリ</t>
    </rPh>
    <phoneticPr fontId="3"/>
  </si>
  <si>
    <t>藤原　誠喜</t>
    <rPh sb="0" eb="2">
      <t>フジワラ</t>
    </rPh>
    <rPh sb="3" eb="4">
      <t>マコト</t>
    </rPh>
    <rPh sb="4" eb="5">
      <t>ヨロコ</t>
    </rPh>
    <phoneticPr fontId="3"/>
  </si>
  <si>
    <t>62-2172</t>
    <phoneticPr fontId="3"/>
  </si>
  <si>
    <t>090-3355-1377</t>
    <phoneticPr fontId="3"/>
  </si>
  <si>
    <t>sskyk428@crux.ocn.ne.jp</t>
    <phoneticPr fontId="3"/>
  </si>
  <si>
    <t>京丹後市峰山町新治456</t>
    <rPh sb="7" eb="9">
      <t>ニンバリ</t>
    </rPh>
    <phoneticPr fontId="3"/>
  </si>
  <si>
    <t>鱒留環境保全組合</t>
    <rPh sb="0" eb="1">
      <t>マス</t>
    </rPh>
    <rPh sb="1" eb="2">
      <t>ドメ</t>
    </rPh>
    <rPh sb="2" eb="4">
      <t>カンキョウ</t>
    </rPh>
    <rPh sb="4" eb="6">
      <t>ホゼン</t>
    </rPh>
    <rPh sb="6" eb="8">
      <t>クミアイ</t>
    </rPh>
    <phoneticPr fontId="3"/>
  </si>
  <si>
    <t>鱒留</t>
    <rPh sb="0" eb="1">
      <t>マス</t>
    </rPh>
    <rPh sb="1" eb="2">
      <t>ト</t>
    </rPh>
    <phoneticPr fontId="3"/>
  </si>
  <si>
    <t>田中　崇生</t>
    <rPh sb="0" eb="2">
      <t>タナカ</t>
    </rPh>
    <rPh sb="3" eb="4">
      <t>タカシ</t>
    </rPh>
    <rPh sb="4" eb="5">
      <t>セイ</t>
    </rPh>
    <phoneticPr fontId="3"/>
  </si>
  <si>
    <t>627－0053</t>
    <phoneticPr fontId="3"/>
  </si>
  <si>
    <t>京丹後市峰山町鱒留389</t>
    <rPh sb="0" eb="4">
      <t>キョウ</t>
    </rPh>
    <rPh sb="4" eb="7">
      <t>ミネヤマチョウ</t>
    </rPh>
    <rPh sb="7" eb="9">
      <t>マスドメ</t>
    </rPh>
    <phoneticPr fontId="3"/>
  </si>
  <si>
    <t>田中　崇生</t>
    <rPh sb="0" eb="2">
      <t>タナカ</t>
    </rPh>
    <rPh sb="3" eb="5">
      <t>タカオ</t>
    </rPh>
    <phoneticPr fontId="3"/>
  </si>
  <si>
    <t>62-6430</t>
    <phoneticPr fontId="3"/>
  </si>
  <si>
    <t>090-3825-4425</t>
    <phoneticPr fontId="3"/>
  </si>
  <si>
    <t>miyako-2698@ezweb.ne.jp</t>
    <phoneticPr fontId="3"/>
  </si>
  <si>
    <t>京丹後市峰山町鱒留490</t>
    <rPh sb="7" eb="8">
      <t>マス</t>
    </rPh>
    <rPh sb="8" eb="9">
      <t>ドメ</t>
    </rPh>
    <phoneticPr fontId="3"/>
  </si>
  <si>
    <t>菅環境保全組合</t>
    <rPh sb="0" eb="1">
      <t>スゲ</t>
    </rPh>
    <rPh sb="1" eb="3">
      <t>カンキョウ</t>
    </rPh>
    <rPh sb="3" eb="5">
      <t>ホゼン</t>
    </rPh>
    <rPh sb="5" eb="7">
      <t>クミアイ</t>
    </rPh>
    <phoneticPr fontId="3"/>
  </si>
  <si>
    <t>菅</t>
    <rPh sb="0" eb="1">
      <t>カン</t>
    </rPh>
    <phoneticPr fontId="3"/>
  </si>
  <si>
    <t>梅田　修</t>
    <rPh sb="0" eb="2">
      <t>ウメダ</t>
    </rPh>
    <rPh sb="3" eb="4">
      <t>オサム</t>
    </rPh>
    <phoneticPr fontId="3"/>
  </si>
  <si>
    <t>627－0041</t>
    <phoneticPr fontId="3"/>
  </si>
  <si>
    <r>
      <t>京丹後市峰山町菅</t>
    </r>
    <r>
      <rPr>
        <sz val="10"/>
        <color rgb="FFFF0000"/>
        <rFont val="ＭＳ 明朝"/>
        <family val="1"/>
        <charset val="128"/>
      </rPr>
      <t>447-1</t>
    </r>
    <rPh sb="4" eb="6">
      <t>ミネヤマ</t>
    </rPh>
    <rPh sb="7" eb="8">
      <t>スゲ</t>
    </rPh>
    <phoneticPr fontId="3"/>
  </si>
  <si>
    <t>岩佐　俊</t>
    <rPh sb="0" eb="2">
      <t>イワサ</t>
    </rPh>
    <rPh sb="3" eb="4">
      <t>シュン</t>
    </rPh>
    <phoneticPr fontId="3"/>
  </si>
  <si>
    <t>62-1316</t>
    <phoneticPr fontId="3"/>
  </si>
  <si>
    <t>090-8656-3952</t>
    <phoneticPr fontId="3"/>
  </si>
  <si>
    <t>s.iwasa@athena.ocn.ne.jp</t>
    <phoneticPr fontId="3"/>
  </si>
  <si>
    <t>京丹後市峰山町菅575-1</t>
    <rPh sb="7" eb="8">
      <t>スゲ</t>
    </rPh>
    <phoneticPr fontId="3"/>
  </si>
  <si>
    <t>新町環境保全協議会</t>
    <rPh sb="0" eb="2">
      <t>シンマチ</t>
    </rPh>
    <rPh sb="2" eb="4">
      <t>カンキョウ</t>
    </rPh>
    <rPh sb="4" eb="6">
      <t>ホゼン</t>
    </rPh>
    <rPh sb="6" eb="9">
      <t>キョウギカイ</t>
    </rPh>
    <phoneticPr fontId="3"/>
  </si>
  <si>
    <t>新町</t>
    <rPh sb="0" eb="2">
      <t>シンマチ</t>
    </rPh>
    <phoneticPr fontId="3"/>
  </si>
  <si>
    <t>矢谷　稔</t>
    <rPh sb="0" eb="2">
      <t>ヤタニ</t>
    </rPh>
    <rPh sb="3" eb="4">
      <t>ミノル</t>
    </rPh>
    <phoneticPr fontId="3"/>
  </si>
  <si>
    <t>627－0005</t>
    <phoneticPr fontId="3"/>
  </si>
  <si>
    <t>京丹後市峰山町新町200-14</t>
    <rPh sb="0" eb="4">
      <t>キョウ</t>
    </rPh>
    <rPh sb="4" eb="7">
      <t>ミネヤマチョウ</t>
    </rPh>
    <rPh sb="7" eb="9">
      <t>シンマチ</t>
    </rPh>
    <phoneticPr fontId="3"/>
  </si>
  <si>
    <t>藤村　英行</t>
    <rPh sb="0" eb="2">
      <t>フジムラ</t>
    </rPh>
    <rPh sb="3" eb="4">
      <t>ヒデ</t>
    </rPh>
    <rPh sb="4" eb="5">
      <t>イ</t>
    </rPh>
    <phoneticPr fontId="3"/>
  </si>
  <si>
    <t>62-6401</t>
    <phoneticPr fontId="3"/>
  </si>
  <si>
    <t>080-1515-2152</t>
    <phoneticPr fontId="3"/>
  </si>
  <si>
    <t>sinmachiku@fork.ocn.ne.jp</t>
    <phoneticPr fontId="3"/>
  </si>
  <si>
    <t>急ぎの郵便物は自宅へ　京丹後市峰山町新町1759</t>
    <rPh sb="0" eb="1">
      <t>イソ</t>
    </rPh>
    <rPh sb="3" eb="5">
      <t>ユウビン</t>
    </rPh>
    <rPh sb="5" eb="6">
      <t>ブツ</t>
    </rPh>
    <rPh sb="7" eb="9">
      <t>ジタク</t>
    </rPh>
    <rPh sb="11" eb="12">
      <t>キョウ</t>
    </rPh>
    <rPh sb="12" eb="14">
      <t>タンゴ</t>
    </rPh>
    <rPh sb="14" eb="15">
      <t>シ</t>
    </rPh>
    <rPh sb="15" eb="18">
      <t>ミネヤマチョウ</t>
    </rPh>
    <rPh sb="18" eb="20">
      <t>シンマチ</t>
    </rPh>
    <phoneticPr fontId="3"/>
  </si>
  <si>
    <t>京丹後市峰山町新町200-14</t>
    <rPh sb="7" eb="9">
      <t>シンマチ</t>
    </rPh>
    <phoneticPr fontId="3"/>
  </si>
  <si>
    <t>久僧環境保全組合</t>
    <rPh sb="0" eb="1">
      <t>ク</t>
    </rPh>
    <rPh sb="1" eb="2">
      <t>ソウ</t>
    </rPh>
    <rPh sb="2" eb="4">
      <t>カンキョウ</t>
    </rPh>
    <rPh sb="4" eb="6">
      <t>ホゼン</t>
    </rPh>
    <rPh sb="6" eb="8">
      <t>クミアイ</t>
    </rPh>
    <phoneticPr fontId="3"/>
  </si>
  <si>
    <t>丹後町</t>
    <rPh sb="0" eb="2">
      <t>タンゴ</t>
    </rPh>
    <rPh sb="2" eb="3">
      <t>チョウ</t>
    </rPh>
    <phoneticPr fontId="3"/>
  </si>
  <si>
    <t>久僧</t>
    <rPh sb="0" eb="1">
      <t>キュウ</t>
    </rPh>
    <rPh sb="1" eb="2">
      <t>ソウ</t>
    </rPh>
    <phoneticPr fontId="3"/>
  </si>
  <si>
    <t>戸根　嘉郎</t>
    <rPh sb="0" eb="1">
      <t>ト</t>
    </rPh>
    <rPh sb="1" eb="2">
      <t>ネ</t>
    </rPh>
    <rPh sb="3" eb="5">
      <t>ヨシロウ</t>
    </rPh>
    <phoneticPr fontId="3"/>
  </si>
  <si>
    <t>627－0242</t>
    <phoneticPr fontId="3"/>
  </si>
  <si>
    <t>京丹後市丹後町久僧542</t>
    <rPh sb="4" eb="7">
      <t>タンゴチョウ</t>
    </rPh>
    <rPh sb="7" eb="8">
      <t>ク</t>
    </rPh>
    <rPh sb="8" eb="9">
      <t>ソウ</t>
    </rPh>
    <phoneticPr fontId="3"/>
  </si>
  <si>
    <t>76-0215</t>
    <phoneticPr fontId="3"/>
  </si>
  <si>
    <t>090-3672-6233</t>
    <phoneticPr fontId="3"/>
  </si>
  <si>
    <t>zen-bei@rb4.so-net.ne.jp</t>
    <phoneticPr fontId="3"/>
  </si>
  <si>
    <t>京丹後市丹後町久僧1052-1</t>
    <rPh sb="0" eb="1">
      <t>キョウ</t>
    </rPh>
    <rPh sb="1" eb="3">
      <t>タンゴ</t>
    </rPh>
    <rPh sb="3" eb="4">
      <t>シ</t>
    </rPh>
    <rPh sb="4" eb="6">
      <t>タンゴ</t>
    </rPh>
    <rPh sb="6" eb="7">
      <t>チョウ</t>
    </rPh>
    <rPh sb="7" eb="9">
      <t>キュウソ</t>
    </rPh>
    <phoneticPr fontId="3"/>
  </si>
  <si>
    <t>内記地区農地環境保全会</t>
    <rPh sb="0" eb="1">
      <t>ナイ</t>
    </rPh>
    <rPh sb="1" eb="2">
      <t>キ</t>
    </rPh>
    <rPh sb="2" eb="4">
      <t>チク</t>
    </rPh>
    <rPh sb="4" eb="6">
      <t>ノウチ</t>
    </rPh>
    <rPh sb="6" eb="8">
      <t>カンキョウ</t>
    </rPh>
    <rPh sb="8" eb="10">
      <t>ホゼン</t>
    </rPh>
    <rPh sb="10" eb="11">
      <t>カイ</t>
    </rPh>
    <phoneticPr fontId="3"/>
  </si>
  <si>
    <t>内記</t>
    <rPh sb="0" eb="2">
      <t>ナイキ</t>
    </rPh>
    <phoneticPr fontId="3"/>
  </si>
  <si>
    <t>藤村　樹一郎</t>
    <rPh sb="0" eb="2">
      <t>フジムラ</t>
    </rPh>
    <rPh sb="3" eb="4">
      <t>ジュ</t>
    </rPh>
    <rPh sb="4" eb="6">
      <t>イチロウ</t>
    </rPh>
    <phoneticPr fontId="3"/>
  </si>
  <si>
    <t>627－0003</t>
    <phoneticPr fontId="3"/>
  </si>
  <si>
    <t>京丹後市峰山町内記371</t>
    <rPh sb="0" eb="4">
      <t>キョウ</t>
    </rPh>
    <rPh sb="4" eb="7">
      <t>ミネヤマチョウ</t>
    </rPh>
    <rPh sb="7" eb="9">
      <t>ナイキ</t>
    </rPh>
    <phoneticPr fontId="3"/>
  </si>
  <si>
    <t>石田　雄一</t>
    <rPh sb="0" eb="2">
      <t>イシダ</t>
    </rPh>
    <rPh sb="3" eb="5">
      <t>ユウイチ</t>
    </rPh>
    <phoneticPr fontId="3"/>
  </si>
  <si>
    <t>62-1919</t>
    <phoneticPr fontId="3"/>
  </si>
  <si>
    <t>090-1483-4963</t>
    <phoneticPr fontId="3"/>
  </si>
  <si>
    <t>mnsfr959@ybb.ne.jp</t>
    <phoneticPr fontId="3"/>
  </si>
  <si>
    <t>京丹後市峰山町内記300</t>
    <rPh sb="0" eb="1">
      <t>キョウ</t>
    </rPh>
    <rPh sb="1" eb="3">
      <t>タンゴ</t>
    </rPh>
    <rPh sb="3" eb="4">
      <t>シ</t>
    </rPh>
    <rPh sb="4" eb="7">
      <t>ミネヤマチョウ</t>
    </rPh>
    <rPh sb="7" eb="9">
      <t>ナイキ</t>
    </rPh>
    <phoneticPr fontId="3"/>
  </si>
  <si>
    <t>網野農地保全組合</t>
    <rPh sb="0" eb="2">
      <t>アミノ</t>
    </rPh>
    <rPh sb="2" eb="4">
      <t>ノウチ</t>
    </rPh>
    <rPh sb="4" eb="6">
      <t>ホゼン</t>
    </rPh>
    <rPh sb="6" eb="8">
      <t>クミアイ</t>
    </rPh>
    <phoneticPr fontId="3"/>
  </si>
  <si>
    <t>網野</t>
    <rPh sb="0" eb="2">
      <t>アミノ</t>
    </rPh>
    <phoneticPr fontId="3"/>
  </si>
  <si>
    <t>中江　泰之</t>
    <rPh sb="0" eb="2">
      <t>ナカエ</t>
    </rPh>
    <rPh sb="3" eb="5">
      <t>ヤスユキ</t>
    </rPh>
    <phoneticPr fontId="3"/>
  </si>
  <si>
    <t>京丹後市網野町下岡148</t>
    <rPh sb="4" eb="7">
      <t>アミノチョウ</t>
    </rPh>
    <rPh sb="7" eb="9">
      <t>シモオカ</t>
    </rPh>
    <phoneticPr fontId="3"/>
  </si>
  <si>
    <t>72-1579</t>
    <phoneticPr fontId="3"/>
  </si>
  <si>
    <t>090-3054-8212</t>
    <phoneticPr fontId="3"/>
  </si>
  <si>
    <t>72-5044</t>
    <phoneticPr fontId="3"/>
  </si>
  <si>
    <t>京丹後市網野町網野2824</t>
    <rPh sb="4" eb="6">
      <t>アミノ</t>
    </rPh>
    <rPh sb="6" eb="7">
      <t>チョウ</t>
    </rPh>
    <rPh sb="7" eb="9">
      <t>アミノ</t>
    </rPh>
    <phoneticPr fontId="3"/>
  </si>
  <si>
    <t>629－3101</t>
    <phoneticPr fontId="3"/>
  </si>
  <si>
    <t>丹波農地環境委員会</t>
    <rPh sb="0" eb="2">
      <t>タンバ</t>
    </rPh>
    <rPh sb="2" eb="4">
      <t>ノウチ</t>
    </rPh>
    <rPh sb="4" eb="6">
      <t>カンキョウ</t>
    </rPh>
    <rPh sb="6" eb="9">
      <t>イインカイ</t>
    </rPh>
    <phoneticPr fontId="3"/>
  </si>
  <si>
    <t>丹波</t>
    <rPh sb="0" eb="2">
      <t>タンバ</t>
    </rPh>
    <phoneticPr fontId="3"/>
  </si>
  <si>
    <t>永岡　政行</t>
    <rPh sb="0" eb="2">
      <t>ナガオカ</t>
    </rPh>
    <rPh sb="3" eb="5">
      <t>マサユキ</t>
    </rPh>
    <phoneticPr fontId="3"/>
  </si>
  <si>
    <t>627－0011</t>
    <phoneticPr fontId="3"/>
  </si>
  <si>
    <r>
      <t>京丹後市峰山町丹波</t>
    </r>
    <r>
      <rPr>
        <sz val="10"/>
        <color rgb="FFFF0000"/>
        <rFont val="ＭＳ 明朝"/>
        <family val="1"/>
        <charset val="128"/>
      </rPr>
      <t>1022</t>
    </r>
    <rPh sb="0" eb="4">
      <t>キョウタンゴシ</t>
    </rPh>
    <rPh sb="4" eb="7">
      <t>ミネヤマチョウ</t>
    </rPh>
    <rPh sb="7" eb="9">
      <t>タンバ</t>
    </rPh>
    <phoneticPr fontId="3"/>
  </si>
  <si>
    <t>藤村　隆生</t>
    <rPh sb="0" eb="2">
      <t>フジムラ</t>
    </rPh>
    <rPh sb="3" eb="5">
      <t>タカオ</t>
    </rPh>
    <phoneticPr fontId="3"/>
  </si>
  <si>
    <t>62-1923</t>
    <phoneticPr fontId="3"/>
  </si>
  <si>
    <t>090-5059-6678</t>
    <phoneticPr fontId="3"/>
  </si>
  <si>
    <t>62-0986</t>
    <phoneticPr fontId="3"/>
  </si>
  <si>
    <t>tanbakouminkan@silk.ocn.ne.jp</t>
    <phoneticPr fontId="3"/>
  </si>
  <si>
    <t>京丹後市峰山町丹波1022</t>
    <rPh sb="0" eb="1">
      <t>キョウ</t>
    </rPh>
    <rPh sb="1" eb="3">
      <t>タンゴ</t>
    </rPh>
    <rPh sb="3" eb="4">
      <t>シ</t>
    </rPh>
    <rPh sb="4" eb="7">
      <t>ミネヤマチョウ</t>
    </rPh>
    <rPh sb="7" eb="9">
      <t>タンバ</t>
    </rPh>
    <phoneticPr fontId="3"/>
  </si>
  <si>
    <t>大井農地会</t>
    <rPh sb="0" eb="2">
      <t>オオイ</t>
    </rPh>
    <rPh sb="2" eb="4">
      <t>ノウチ</t>
    </rPh>
    <rPh sb="4" eb="5">
      <t>カイ</t>
    </rPh>
    <phoneticPr fontId="3"/>
  </si>
  <si>
    <t>大井</t>
    <rPh sb="0" eb="2">
      <t>オオイ</t>
    </rPh>
    <phoneticPr fontId="3"/>
  </si>
  <si>
    <t>奥田　功一</t>
    <rPh sb="0" eb="2">
      <t>オクダ</t>
    </rPh>
    <rPh sb="3" eb="5">
      <t>コウイチ</t>
    </rPh>
    <phoneticPr fontId="3"/>
  </si>
  <si>
    <t>629－3436</t>
    <phoneticPr fontId="3"/>
  </si>
  <si>
    <t>京丹後市久美浜町大井694</t>
    <rPh sb="0" eb="4">
      <t>キョウタンゴシ</t>
    </rPh>
    <rPh sb="4" eb="8">
      <t>クミハマチョウ</t>
    </rPh>
    <rPh sb="8" eb="10">
      <t>オオイ</t>
    </rPh>
    <phoneticPr fontId="3"/>
  </si>
  <si>
    <t>83-0961</t>
    <phoneticPr fontId="3"/>
  </si>
  <si>
    <t>090-3616-5467</t>
    <phoneticPr fontId="3"/>
  </si>
  <si>
    <t>京丹後市久美浜町大井694</t>
    <rPh sb="0" eb="1">
      <t>キョウ</t>
    </rPh>
    <rPh sb="1" eb="3">
      <t>タンゴ</t>
    </rPh>
    <rPh sb="3" eb="4">
      <t>シ</t>
    </rPh>
    <rPh sb="4" eb="8">
      <t>クミハマチョウ</t>
    </rPh>
    <rPh sb="8" eb="10">
      <t>オオイ</t>
    </rPh>
    <phoneticPr fontId="3"/>
  </si>
  <si>
    <t>三津農地・水保全組合</t>
    <rPh sb="0" eb="2">
      <t>ミツ</t>
    </rPh>
    <rPh sb="2" eb="3">
      <t>ノウ</t>
    </rPh>
    <rPh sb="3" eb="4">
      <t>チ</t>
    </rPh>
    <rPh sb="5" eb="6">
      <t>ミズ</t>
    </rPh>
    <rPh sb="6" eb="8">
      <t>ホゼン</t>
    </rPh>
    <rPh sb="8" eb="10">
      <t>クミアイ</t>
    </rPh>
    <phoneticPr fontId="3"/>
  </si>
  <si>
    <t>網野町</t>
    <rPh sb="0" eb="3">
      <t>アミノチョウ</t>
    </rPh>
    <phoneticPr fontId="3"/>
  </si>
  <si>
    <t>三津</t>
    <rPh sb="0" eb="2">
      <t>ミツ</t>
    </rPh>
    <phoneticPr fontId="3"/>
  </si>
  <si>
    <t>西村　大輔</t>
    <rPh sb="0" eb="2">
      <t>ニシムラ</t>
    </rPh>
    <rPh sb="3" eb="5">
      <t>ダイスケ</t>
    </rPh>
    <phoneticPr fontId="3"/>
  </si>
  <si>
    <t>629－3111</t>
    <phoneticPr fontId="3"/>
  </si>
  <si>
    <t>京丹後市網野町三津112-3</t>
    <rPh sb="0" eb="4">
      <t>キョウタンゴシ</t>
    </rPh>
    <rPh sb="4" eb="7">
      <t>アミノチョウ</t>
    </rPh>
    <rPh sb="7" eb="9">
      <t>ミツ</t>
    </rPh>
    <phoneticPr fontId="3"/>
  </si>
  <si>
    <t>末次　昭夫</t>
    <rPh sb="0" eb="2">
      <t>スエツグ</t>
    </rPh>
    <rPh sb="3" eb="5">
      <t>アキオ</t>
    </rPh>
    <phoneticPr fontId="3"/>
  </si>
  <si>
    <t>72-2455</t>
    <phoneticPr fontId="3"/>
  </si>
  <si>
    <t>090-9057-6479</t>
    <phoneticPr fontId="3"/>
  </si>
  <si>
    <t>bluesky_1020dream@yahoo.co.jp</t>
    <phoneticPr fontId="3"/>
  </si>
  <si>
    <t>←末次さんのアドレス　区のアドレス【'qqnp7fy9k@rhythm.ocn.ne.jp'】</t>
    <rPh sb="1" eb="3">
      <t>スエツグ</t>
    </rPh>
    <rPh sb="11" eb="12">
      <t>ク</t>
    </rPh>
    <phoneticPr fontId="3"/>
  </si>
  <si>
    <t>京丹後市網野町三津869</t>
    <rPh sb="0" eb="4">
      <t>キョウタンゴシ</t>
    </rPh>
    <rPh sb="4" eb="7">
      <t>アミノチョウ</t>
    </rPh>
    <rPh sb="7" eb="9">
      <t>ミツ</t>
    </rPh>
    <phoneticPr fontId="3"/>
  </si>
  <si>
    <t>浅茂川農地環境保全組合</t>
    <rPh sb="0" eb="1">
      <t>アサ</t>
    </rPh>
    <rPh sb="1" eb="2">
      <t>モ</t>
    </rPh>
    <rPh sb="2" eb="3">
      <t>ガワ</t>
    </rPh>
    <rPh sb="3" eb="5">
      <t>ノウチ</t>
    </rPh>
    <rPh sb="5" eb="7">
      <t>カンキョウ</t>
    </rPh>
    <rPh sb="7" eb="9">
      <t>ホゼン</t>
    </rPh>
    <rPh sb="9" eb="11">
      <t>クミアイ</t>
    </rPh>
    <phoneticPr fontId="3"/>
  </si>
  <si>
    <t>浅茂川</t>
    <rPh sb="0" eb="1">
      <t>アサ</t>
    </rPh>
    <rPh sb="1" eb="2">
      <t>モ</t>
    </rPh>
    <rPh sb="2" eb="3">
      <t>ガワ</t>
    </rPh>
    <phoneticPr fontId="3"/>
  </si>
  <si>
    <t>谷村　吉三</t>
    <rPh sb="0" eb="2">
      <t>タニムラ</t>
    </rPh>
    <rPh sb="3" eb="4">
      <t>ヨシ</t>
    </rPh>
    <rPh sb="4" eb="5">
      <t>サン</t>
    </rPh>
    <phoneticPr fontId="3"/>
  </si>
  <si>
    <t>629－3104</t>
    <phoneticPr fontId="3"/>
  </si>
  <si>
    <t>京丹後市網野町浅茂川361</t>
    <rPh sb="7" eb="8">
      <t>アサ</t>
    </rPh>
    <rPh sb="8" eb="9">
      <t>モ</t>
    </rPh>
    <rPh sb="9" eb="10">
      <t>ガワ</t>
    </rPh>
    <phoneticPr fontId="3"/>
  </si>
  <si>
    <t>谷村　吉三</t>
    <phoneticPr fontId="3"/>
  </si>
  <si>
    <t>72-2716</t>
    <phoneticPr fontId="3"/>
  </si>
  <si>
    <t>080-2409-6917</t>
    <phoneticPr fontId="3"/>
  </si>
  <si>
    <t xml:space="preserve"> 629－3104 </t>
    <phoneticPr fontId="3"/>
  </si>
  <si>
    <t>小浜農地維持組合</t>
    <rPh sb="0" eb="2">
      <t>コバマ</t>
    </rPh>
    <rPh sb="2" eb="4">
      <t>ノウチ</t>
    </rPh>
    <rPh sb="4" eb="6">
      <t>イジ</t>
    </rPh>
    <rPh sb="6" eb="8">
      <t>クミアイ</t>
    </rPh>
    <phoneticPr fontId="3"/>
  </si>
  <si>
    <t>小浜</t>
    <rPh sb="0" eb="2">
      <t>コバマ</t>
    </rPh>
    <phoneticPr fontId="3"/>
  </si>
  <si>
    <t>谷口　隆光</t>
    <phoneticPr fontId="3"/>
  </si>
  <si>
    <t>629－3113</t>
    <phoneticPr fontId="3"/>
  </si>
  <si>
    <t>京丹後市網野町小浜545</t>
    <rPh sb="7" eb="9">
      <t>コバマ</t>
    </rPh>
    <phoneticPr fontId="3"/>
  </si>
  <si>
    <t>72-2681</t>
    <phoneticPr fontId="3"/>
  </si>
  <si>
    <t>090-3164-3012</t>
    <phoneticPr fontId="3"/>
  </si>
  <si>
    <t>京丹後市網野町小浜533</t>
    <phoneticPr fontId="3"/>
  </si>
  <si>
    <t>俵野環境保全管理組合</t>
    <rPh sb="0" eb="1">
      <t>タワラ</t>
    </rPh>
    <rPh sb="1" eb="2">
      <t>ノ</t>
    </rPh>
    <rPh sb="2" eb="4">
      <t>カンキョウ</t>
    </rPh>
    <rPh sb="4" eb="6">
      <t>ホゼン</t>
    </rPh>
    <rPh sb="6" eb="8">
      <t>カンリ</t>
    </rPh>
    <rPh sb="8" eb="10">
      <t>クミアイ</t>
    </rPh>
    <phoneticPr fontId="3"/>
  </si>
  <si>
    <t>俵野</t>
    <rPh sb="0" eb="1">
      <t>タワラ</t>
    </rPh>
    <rPh sb="1" eb="2">
      <t>ノ</t>
    </rPh>
    <phoneticPr fontId="3"/>
  </si>
  <si>
    <t>井上　満博</t>
    <rPh sb="0" eb="2">
      <t>イノウエ</t>
    </rPh>
    <rPh sb="3" eb="4">
      <t>マン</t>
    </rPh>
    <rPh sb="4" eb="5">
      <t>ヒロシ</t>
    </rPh>
    <phoneticPr fontId="3"/>
  </si>
  <si>
    <t>629－3244</t>
    <phoneticPr fontId="3"/>
  </si>
  <si>
    <t>京丹後市網野町俵野181</t>
    <rPh sb="0" eb="4">
      <t>キョウタンゴシ</t>
    </rPh>
    <rPh sb="4" eb="7">
      <t>アミノチョウ</t>
    </rPh>
    <rPh sb="7" eb="8">
      <t>タワラ</t>
    </rPh>
    <rPh sb="8" eb="9">
      <t>ノ</t>
    </rPh>
    <phoneticPr fontId="3"/>
  </si>
  <si>
    <t>井上　裕成</t>
    <rPh sb="0" eb="2">
      <t>イノウエ</t>
    </rPh>
    <rPh sb="3" eb="4">
      <t>ヒロシ</t>
    </rPh>
    <rPh sb="4" eb="5">
      <t>ナ</t>
    </rPh>
    <phoneticPr fontId="3"/>
  </si>
  <si>
    <t>74-0684</t>
    <phoneticPr fontId="3"/>
  </si>
  <si>
    <t>090-8938-5830</t>
    <phoneticPr fontId="3"/>
  </si>
  <si>
    <t>hiro114tawarano@yahoo.co.jp</t>
    <phoneticPr fontId="3"/>
  </si>
  <si>
    <t>←井上裕成さんのアドレス</t>
    <rPh sb="1" eb="3">
      <t>イノウエ</t>
    </rPh>
    <phoneticPr fontId="3"/>
  </si>
  <si>
    <t>京丹後市網野町俵野181</t>
    <phoneticPr fontId="3"/>
  </si>
  <si>
    <t>出角環境保全組合</t>
    <rPh sb="0" eb="1">
      <t>デ</t>
    </rPh>
    <rPh sb="1" eb="2">
      <t>カド</t>
    </rPh>
    <rPh sb="2" eb="4">
      <t>カンキョウ</t>
    </rPh>
    <rPh sb="4" eb="6">
      <t>ホゼン</t>
    </rPh>
    <rPh sb="6" eb="8">
      <t>クミアイ</t>
    </rPh>
    <phoneticPr fontId="3"/>
  </si>
  <si>
    <t>出角</t>
    <rPh sb="0" eb="1">
      <t>デ</t>
    </rPh>
    <rPh sb="1" eb="2">
      <t>カド</t>
    </rPh>
    <phoneticPr fontId="3"/>
  </si>
  <si>
    <t>松田　修二郎</t>
    <rPh sb="0" eb="2">
      <t>マツダ</t>
    </rPh>
    <rPh sb="3" eb="6">
      <t>シュウジロウ</t>
    </rPh>
    <phoneticPr fontId="3"/>
  </si>
  <si>
    <t>629－3573</t>
    <phoneticPr fontId="3"/>
  </si>
  <si>
    <t>京丹後市久美浜町出角283</t>
    <phoneticPr fontId="3"/>
  </si>
  <si>
    <t>85-0335</t>
    <phoneticPr fontId="3"/>
  </si>
  <si>
    <t>090-7094-0434</t>
    <phoneticPr fontId="3"/>
  </si>
  <si>
    <t>msh0701@mx91.tiki.ne.jp</t>
    <phoneticPr fontId="3"/>
  </si>
  <si>
    <t>←松田さんのアドレス 副代表山本繁雄さん090-9549-7134</t>
    <rPh sb="1" eb="3">
      <t>マツダ</t>
    </rPh>
    <rPh sb="11" eb="14">
      <t>フクダイヒョウ</t>
    </rPh>
    <rPh sb="14" eb="16">
      <t>ヤマモト</t>
    </rPh>
    <rPh sb="16" eb="18">
      <t>シゲオ</t>
    </rPh>
    <phoneticPr fontId="3"/>
  </si>
  <si>
    <t>仲禅寺農地保全組合</t>
    <rPh sb="0" eb="1">
      <t>チュウ</t>
    </rPh>
    <rPh sb="1" eb="2">
      <t>ゼン</t>
    </rPh>
    <rPh sb="2" eb="3">
      <t>ジ</t>
    </rPh>
    <rPh sb="3" eb="5">
      <t>ノウチ</t>
    </rPh>
    <rPh sb="5" eb="7">
      <t>ホゼン</t>
    </rPh>
    <rPh sb="7" eb="9">
      <t>クミアイ</t>
    </rPh>
    <phoneticPr fontId="3"/>
  </si>
  <si>
    <t>仲禅寺</t>
    <rPh sb="0" eb="1">
      <t>チュウ</t>
    </rPh>
    <rPh sb="1" eb="2">
      <t>ゼン</t>
    </rPh>
    <rPh sb="2" eb="3">
      <t>ジ</t>
    </rPh>
    <phoneticPr fontId="3"/>
  </si>
  <si>
    <t>坪倉　国男</t>
    <phoneticPr fontId="3"/>
  </si>
  <si>
    <t>629－3122</t>
    <phoneticPr fontId="3"/>
  </si>
  <si>
    <t>京丹後市網野町仲禅寺630</t>
    <phoneticPr fontId="3"/>
  </si>
  <si>
    <t>72-1570</t>
    <phoneticPr fontId="3"/>
  </si>
  <si>
    <t>090-2100-5852</t>
    <phoneticPr fontId="3"/>
  </si>
  <si>
    <t>72-4563</t>
    <phoneticPr fontId="3"/>
  </si>
  <si>
    <t>京丹後市網野町仲禅寺652</t>
    <phoneticPr fontId="3"/>
  </si>
  <si>
    <t>大宮町広域協定運営委員会</t>
    <rPh sb="0" eb="2">
      <t>オオミヤ</t>
    </rPh>
    <rPh sb="2" eb="3">
      <t>チョウ</t>
    </rPh>
    <rPh sb="3" eb="5">
      <t>コウイキ</t>
    </rPh>
    <rPh sb="5" eb="7">
      <t>キョウテイ</t>
    </rPh>
    <rPh sb="7" eb="9">
      <t>ウンエイ</t>
    </rPh>
    <rPh sb="9" eb="12">
      <t>イインカイ</t>
    </rPh>
    <phoneticPr fontId="3"/>
  </si>
  <si>
    <t>広域</t>
    <rPh sb="0" eb="2">
      <t>コウイキ</t>
    </rPh>
    <phoneticPr fontId="3"/>
  </si>
  <si>
    <t>川口　勝彦</t>
    <rPh sb="0" eb="2">
      <t>カワグチ</t>
    </rPh>
    <rPh sb="3" eb="5">
      <t>カツヒコ</t>
    </rPh>
    <phoneticPr fontId="3"/>
  </si>
  <si>
    <t>629-2501</t>
    <phoneticPr fontId="3"/>
  </si>
  <si>
    <t>京丹後市大宮町口大野889　口大野公民館内</t>
    <rPh sb="0" eb="4">
      <t>キョウタンゴシ</t>
    </rPh>
    <rPh sb="4" eb="6">
      <t>オオミヤ</t>
    </rPh>
    <rPh sb="6" eb="7">
      <t>チョウ</t>
    </rPh>
    <rPh sb="7" eb="8">
      <t>クチ</t>
    </rPh>
    <rPh sb="8" eb="10">
      <t>オオノ</t>
    </rPh>
    <rPh sb="14" eb="15">
      <t>クチ</t>
    </rPh>
    <rPh sb="15" eb="17">
      <t>オオノ</t>
    </rPh>
    <rPh sb="17" eb="20">
      <t>コウミンカン</t>
    </rPh>
    <rPh sb="20" eb="21">
      <t>ナイ</t>
    </rPh>
    <phoneticPr fontId="3"/>
  </si>
  <si>
    <t>安田　直樹</t>
    <rPh sb="0" eb="2">
      <t>ヤスダ</t>
    </rPh>
    <rPh sb="3" eb="5">
      <t>ナオキ</t>
    </rPh>
    <phoneticPr fontId="3"/>
  </si>
  <si>
    <t>64-2137</t>
  </si>
  <si>
    <t>090-8752-7595</t>
  </si>
  <si>
    <t>omiya-koiki-kyotei@outlook.com</t>
  </si>
  <si>
    <t>京丹後市大宮町口大野889　口大野公民館内</t>
    <rPh sb="0" eb="4">
      <t>キョウタンゴシ</t>
    </rPh>
    <rPh sb="4" eb="6">
      <t>オオミヤ</t>
    </rPh>
    <rPh sb="7" eb="10">
      <t>クチオオノ</t>
    </rPh>
    <rPh sb="8" eb="10">
      <t>オオノ</t>
    </rPh>
    <rPh sb="14" eb="15">
      <t>クチ</t>
    </rPh>
    <rPh sb="15" eb="17">
      <t>オオノ</t>
    </rPh>
    <rPh sb="17" eb="20">
      <t>コウミンカン</t>
    </rPh>
    <rPh sb="20" eb="21">
      <t>ナイ</t>
    </rPh>
    <phoneticPr fontId="3"/>
  </si>
  <si>
    <t>0=無</t>
    <rPh sb="2" eb="3">
      <t>ム</t>
    </rPh>
    <phoneticPr fontId="3"/>
  </si>
  <si>
    <t>1=有</t>
    <rPh sb="2" eb="3">
      <t>ユウ</t>
    </rPh>
    <phoneticPr fontId="3"/>
  </si>
  <si>
    <t>2=問題有</t>
    <rPh sb="2" eb="4">
      <t>モンダイ</t>
    </rPh>
    <rPh sb="4" eb="5">
      <t>アリ</t>
    </rPh>
    <phoneticPr fontId="3"/>
  </si>
  <si>
    <t>番号＋活動組織名</t>
    <rPh sb="0" eb="2">
      <t>バンゴウ</t>
    </rPh>
    <rPh sb="3" eb="5">
      <t>カツドウ</t>
    </rPh>
    <rPh sb="5" eb="7">
      <t>ソシキ</t>
    </rPh>
    <rPh sb="7" eb="8">
      <t>メイ</t>
    </rPh>
    <phoneticPr fontId="33"/>
  </si>
  <si>
    <t>交付金</t>
    <rPh sb="0" eb="3">
      <t>コウフキン</t>
    </rPh>
    <phoneticPr fontId="3"/>
  </si>
  <si>
    <t>取組状況
(活動計画)</t>
    <rPh sb="0" eb="2">
      <t>トリクミ</t>
    </rPh>
    <rPh sb="2" eb="4">
      <t>ジョウキョウ</t>
    </rPh>
    <rPh sb="6" eb="8">
      <t>カツドウ</t>
    </rPh>
    <rPh sb="8" eb="10">
      <t>ケイカク</t>
    </rPh>
    <phoneticPr fontId="3"/>
  </si>
  <si>
    <t>&lt;メモ&gt;</t>
    <phoneticPr fontId="3"/>
  </si>
  <si>
    <t xml:space="preserve"> </t>
    <phoneticPr fontId="33"/>
  </si>
  <si>
    <t>維持・共同交付金</t>
    <rPh sb="0" eb="2">
      <t>イジ</t>
    </rPh>
    <rPh sb="3" eb="5">
      <t>キョウドウ</t>
    </rPh>
    <rPh sb="5" eb="8">
      <t>コウフキン</t>
    </rPh>
    <phoneticPr fontId="3"/>
  </si>
  <si>
    <t>年度当初から最後までのページ</t>
    <rPh sb="0" eb="2">
      <t>ネンド</t>
    </rPh>
    <rPh sb="2" eb="4">
      <t>トウショ</t>
    </rPh>
    <rPh sb="6" eb="8">
      <t>サイゴ</t>
    </rPh>
    <phoneticPr fontId="5"/>
  </si>
  <si>
    <t>長寿命化交付金</t>
    <rPh sb="0" eb="2">
      <t>チョウジュ</t>
    </rPh>
    <rPh sb="3" eb="4">
      <t>カ</t>
    </rPh>
    <rPh sb="4" eb="7">
      <t>コウフキン</t>
    </rPh>
    <phoneticPr fontId="3"/>
  </si>
  <si>
    <t>〇</t>
    <phoneticPr fontId="3"/>
  </si>
  <si>
    <t>更新工事を行った場合のみ記載</t>
    <rPh sb="0" eb="2">
      <t>コウシン</t>
    </rPh>
    <rPh sb="2" eb="4">
      <t>コウジ</t>
    </rPh>
    <rPh sb="5" eb="6">
      <t>オコナ</t>
    </rPh>
    <rPh sb="8" eb="10">
      <t>バアイ</t>
    </rPh>
    <rPh sb="12" eb="14">
      <t>キサイ</t>
    </rPh>
    <phoneticPr fontId="5"/>
  </si>
  <si>
    <t>総会等</t>
    <rPh sb="0" eb="2">
      <t>ソウカイ</t>
    </rPh>
    <rPh sb="2" eb="3">
      <t>トウ</t>
    </rPh>
    <phoneticPr fontId="3"/>
  </si>
  <si>
    <t>総会議事録</t>
    <rPh sb="0" eb="2">
      <t>ソウカイ</t>
    </rPh>
    <rPh sb="2" eb="5">
      <t>ギジロク</t>
    </rPh>
    <phoneticPr fontId="5"/>
  </si>
  <si>
    <t>連絡
事項</t>
    <rPh sb="0" eb="2">
      <t>レンラク</t>
    </rPh>
    <rPh sb="3" eb="5">
      <t>ジコウ</t>
    </rPh>
    <phoneticPr fontId="5"/>
  </si>
  <si>
    <t>住所</t>
    <rPh sb="0" eb="2">
      <t>ジュウショ</t>
    </rPh>
    <phoneticPr fontId="3"/>
  </si>
  <si>
    <t>携帯</t>
    <rPh sb="0" eb="2">
      <t>ケイタイ</t>
    </rPh>
    <phoneticPr fontId="3"/>
  </si>
  <si>
    <t>活動期間の最終年度に提出</t>
    <rPh sb="0" eb="2">
      <t>カツドウ</t>
    </rPh>
    <rPh sb="2" eb="4">
      <t>キカン</t>
    </rPh>
    <rPh sb="5" eb="7">
      <t>サイシュウ</t>
    </rPh>
    <rPh sb="7" eb="9">
      <t>ネンド</t>
    </rPh>
    <rPh sb="10" eb="12">
      <t>テイシュツ</t>
    </rPh>
    <phoneticPr fontId="3"/>
  </si>
  <si>
    <t>チェック
欄</t>
    <rPh sb="5" eb="6">
      <t>ラン</t>
    </rPh>
    <phoneticPr fontId="5"/>
  </si>
  <si>
    <t>多面的機能支払交付金 　実施状況報告提出書類一覧</t>
    <rPh sb="0" eb="3">
      <t>タメンテキ</t>
    </rPh>
    <rPh sb="3" eb="5">
      <t>キノウ</t>
    </rPh>
    <rPh sb="5" eb="7">
      <t>シハライ</t>
    </rPh>
    <rPh sb="7" eb="10">
      <t>コウフキン</t>
    </rPh>
    <rPh sb="12" eb="14">
      <t>ジッシ</t>
    </rPh>
    <rPh sb="14" eb="16">
      <t>ジョウキョウ</t>
    </rPh>
    <rPh sb="16" eb="18">
      <t>ホウコク</t>
    </rPh>
    <rPh sb="18" eb="20">
      <t>テイシュツ</t>
    </rPh>
    <rPh sb="20" eb="21">
      <t>ショ</t>
    </rPh>
    <rPh sb="21" eb="22">
      <t>ルイ</t>
    </rPh>
    <rPh sb="22" eb="24">
      <t>イチラン</t>
    </rPh>
    <phoneticPr fontId="5"/>
  </si>
  <si>
    <t>書類</t>
    <rPh sb="0" eb="1">
      <t>ショ</t>
    </rPh>
    <rPh sb="1" eb="2">
      <t>タグイ</t>
    </rPh>
    <phoneticPr fontId="5"/>
  </si>
  <si>
    <t>農用地、各施設（水路、農道、ため池）ごとに作成</t>
    <rPh sb="4" eb="5">
      <t>カク</t>
    </rPh>
    <rPh sb="5" eb="7">
      <t>シセツ</t>
    </rPh>
    <rPh sb="8" eb="10">
      <t>スイロ</t>
    </rPh>
    <rPh sb="11" eb="13">
      <t>ノウドウ</t>
    </rPh>
    <rPh sb="16" eb="17">
      <t>イケ</t>
    </rPh>
    <rPh sb="21" eb="23">
      <t>サクセイ</t>
    </rPh>
    <phoneticPr fontId="5"/>
  </si>
  <si>
    <t>財産管理台帳（様式第1-10号）</t>
    <rPh sb="0" eb="2">
      <t>ザイサン</t>
    </rPh>
    <rPh sb="2" eb="4">
      <t>カンリ</t>
    </rPh>
    <rPh sb="4" eb="6">
      <t>ダイチョウ</t>
    </rPh>
    <phoneticPr fontId="5"/>
  </si>
  <si>
    <t>活動記録（様式第1-6号）</t>
    <rPh sb="0" eb="2">
      <t>カツドウ</t>
    </rPh>
    <rPh sb="2" eb="4">
      <t>キロク</t>
    </rPh>
    <phoneticPr fontId="5"/>
  </si>
  <si>
    <t>金銭出納簿（様式第1-7号）</t>
    <rPh sb="0" eb="2">
      <t>キンセン</t>
    </rPh>
    <rPh sb="2" eb="5">
      <t>スイトウボ</t>
    </rPh>
    <phoneticPr fontId="5"/>
  </si>
  <si>
    <t>実施状況報告書（様式第1-8号）</t>
    <rPh sb="0" eb="2">
      <t>ジッシ</t>
    </rPh>
    <rPh sb="2" eb="4">
      <t>ジョウキョウ</t>
    </rPh>
    <rPh sb="4" eb="6">
      <t>ホウコク</t>
    </rPh>
    <rPh sb="6" eb="7">
      <t>ショ</t>
    </rPh>
    <rPh sb="14" eb="15">
      <t>ゴウ</t>
    </rPh>
    <phoneticPr fontId="5"/>
  </si>
  <si>
    <r>
      <t>推進活動（地域における検討会、意向調査等）</t>
    </r>
    <r>
      <rPr>
        <sz val="8"/>
        <rFont val="BIZ UDP明朝 Medium"/>
        <family val="1"/>
        <charset val="128"/>
      </rPr>
      <t>※要毎年度実施</t>
    </r>
    <rPh sb="0" eb="2">
      <t>スイシン</t>
    </rPh>
    <rPh sb="2" eb="4">
      <t>カツドウ</t>
    </rPh>
    <rPh sb="5" eb="7">
      <t>チイキ</t>
    </rPh>
    <rPh sb="11" eb="13">
      <t>ケントウ</t>
    </rPh>
    <rPh sb="13" eb="14">
      <t>カイ</t>
    </rPh>
    <rPh sb="15" eb="17">
      <t>イコウ</t>
    </rPh>
    <rPh sb="17" eb="19">
      <t>チョウサ</t>
    </rPh>
    <rPh sb="19" eb="20">
      <t>トウ</t>
    </rPh>
    <rPh sb="22" eb="23">
      <t>ヨウ</t>
    </rPh>
    <rPh sb="23" eb="26">
      <t>マイネンド</t>
    </rPh>
    <rPh sb="26" eb="28">
      <t>ジッシ</t>
    </rPh>
    <phoneticPr fontId="3"/>
  </si>
  <si>
    <t>データ</t>
    <phoneticPr fontId="5"/>
  </si>
  <si>
    <r>
      <t>≪お願い≫　提出書類については</t>
    </r>
    <r>
      <rPr>
        <b/>
        <sz val="14"/>
        <rFont val="BIZ UDP明朝 Medium"/>
        <family val="1"/>
        <charset val="128"/>
      </rPr>
      <t>原本</t>
    </r>
    <r>
      <rPr>
        <sz val="12"/>
        <rFont val="BIZ UDP明朝 Medium"/>
        <family val="1"/>
        <charset val="128"/>
      </rPr>
      <t>を提出して下さい。（データ欄に○があるものはデータ提出も必要）</t>
    </r>
    <rPh sb="2" eb="3">
      <t>ネガ</t>
    </rPh>
    <rPh sb="6" eb="8">
      <t>テイシュツ</t>
    </rPh>
    <rPh sb="8" eb="10">
      <t>ショルイ</t>
    </rPh>
    <rPh sb="15" eb="17">
      <t>ゲンポン</t>
    </rPh>
    <rPh sb="18" eb="20">
      <t>テイシュツ</t>
    </rPh>
    <rPh sb="22" eb="23">
      <t>クダ</t>
    </rPh>
    <rPh sb="30" eb="31">
      <t>ラン</t>
    </rPh>
    <rPh sb="42" eb="44">
      <t>テイシュツ</t>
    </rPh>
    <rPh sb="45" eb="47">
      <t>ヒツヨウ</t>
    </rPh>
    <phoneticPr fontId="3"/>
  </si>
  <si>
    <t>担当者</t>
    <rPh sb="0" eb="3">
      <t>タントウシャ</t>
    </rPh>
    <phoneticPr fontId="3"/>
  </si>
  <si>
    <t>TEL</t>
    <phoneticPr fontId="3"/>
  </si>
  <si>
    <t>メール</t>
    <phoneticPr fontId="3"/>
  </si>
  <si>
    <r>
      <t>水路更新工事等実施した場合</t>
    </r>
    <r>
      <rPr>
        <sz val="8"/>
        <rFont val="BIZ UDP明朝 Medium"/>
        <family val="1"/>
        <charset val="128"/>
      </rPr>
      <t>※原本は組織で保管、コピーを提出</t>
    </r>
    <rPh sb="0" eb="2">
      <t>スイロ</t>
    </rPh>
    <rPh sb="2" eb="4">
      <t>コウシン</t>
    </rPh>
    <rPh sb="4" eb="6">
      <t>コウジ</t>
    </rPh>
    <rPh sb="6" eb="7">
      <t>トウ</t>
    </rPh>
    <rPh sb="7" eb="9">
      <t>ジッシ</t>
    </rPh>
    <rPh sb="11" eb="13">
      <t>バアイ</t>
    </rPh>
    <rPh sb="14" eb="16">
      <t>ゲンポン</t>
    </rPh>
    <rPh sb="17" eb="19">
      <t>ソシキ</t>
    </rPh>
    <rPh sb="20" eb="22">
      <t>ホカン</t>
    </rPh>
    <rPh sb="27" eb="29">
      <t>テイシュツ</t>
    </rPh>
    <phoneticPr fontId="5"/>
  </si>
  <si>
    <r>
      <t>～</t>
    </r>
    <r>
      <rPr>
        <b/>
        <sz val="10"/>
        <rFont val="BIZ UDP明朝 Medium"/>
        <family val="1"/>
        <charset val="128"/>
      </rPr>
      <t>30</t>
    </r>
    <r>
      <rPr>
        <sz val="10"/>
        <rFont val="BIZ UDP明朝 Medium"/>
        <family val="1"/>
        <charset val="128"/>
      </rPr>
      <t>万円の工事関係書類</t>
    </r>
    <rPh sb="4" eb="5">
      <t>エン</t>
    </rPh>
    <rPh sb="6" eb="8">
      <t>コウジ</t>
    </rPh>
    <phoneticPr fontId="5"/>
  </si>
  <si>
    <r>
      <rPr>
        <b/>
        <sz val="10"/>
        <rFont val="BIZ UDP明朝 Medium"/>
        <family val="1"/>
        <charset val="128"/>
      </rPr>
      <t>30</t>
    </r>
    <r>
      <rPr>
        <sz val="10"/>
        <rFont val="BIZ UDP明朝 Medium"/>
        <family val="1"/>
        <charset val="128"/>
      </rPr>
      <t>万円超の</t>
    </r>
    <r>
      <rPr>
        <b/>
        <sz val="10"/>
        <rFont val="BIZ UDP明朝 Medium"/>
        <family val="1"/>
        <charset val="128"/>
      </rPr>
      <t>自主施工</t>
    </r>
    <r>
      <rPr>
        <sz val="10"/>
        <rFont val="BIZ UDP明朝 Medium"/>
        <family val="1"/>
        <charset val="128"/>
      </rPr>
      <t>工事関係書類</t>
    </r>
    <rPh sb="2" eb="3">
      <t>マン</t>
    </rPh>
    <rPh sb="3" eb="5">
      <t>エンチョウ</t>
    </rPh>
    <rPh sb="6" eb="8">
      <t>ジシュ</t>
    </rPh>
    <rPh sb="8" eb="10">
      <t>セコウ</t>
    </rPh>
    <rPh sb="10" eb="12">
      <t>コウジ</t>
    </rPh>
    <phoneticPr fontId="5"/>
  </si>
  <si>
    <r>
      <rPr>
        <b/>
        <sz val="10"/>
        <rFont val="BIZ UDP明朝 Medium"/>
        <family val="1"/>
        <charset val="128"/>
      </rPr>
      <t>30</t>
    </r>
    <r>
      <rPr>
        <sz val="10"/>
        <rFont val="BIZ UDP明朝 Medium"/>
        <family val="1"/>
        <charset val="128"/>
      </rPr>
      <t>万円超の</t>
    </r>
    <r>
      <rPr>
        <b/>
        <sz val="10"/>
        <rFont val="BIZ UDP明朝 Medium"/>
        <family val="1"/>
        <charset val="128"/>
      </rPr>
      <t>業者委託</t>
    </r>
    <r>
      <rPr>
        <sz val="10"/>
        <rFont val="BIZ UDP明朝 Medium"/>
        <family val="1"/>
        <charset val="128"/>
      </rPr>
      <t>工事関係書類</t>
    </r>
    <rPh sb="3" eb="5">
      <t>エンチョウ</t>
    </rPh>
    <rPh sb="6" eb="8">
      <t>ギョウシャ</t>
    </rPh>
    <rPh sb="8" eb="10">
      <t>イタク</t>
    </rPh>
    <rPh sb="10" eb="12">
      <t>コウジ</t>
    </rPh>
    <phoneticPr fontId="5"/>
  </si>
  <si>
    <t>地域資源の適切な保全管理のための
推進活動</t>
    <rPh sb="0" eb="2">
      <t>チイキ</t>
    </rPh>
    <rPh sb="2" eb="4">
      <t>シゲン</t>
    </rPh>
    <rPh sb="5" eb="7">
      <t>テキセツ</t>
    </rPh>
    <rPh sb="8" eb="10">
      <t>ホゼン</t>
    </rPh>
    <rPh sb="10" eb="12">
      <t>カンリ</t>
    </rPh>
    <rPh sb="17" eb="19">
      <t>スイシン</t>
    </rPh>
    <rPh sb="19" eb="21">
      <t>カツドウ</t>
    </rPh>
    <phoneticPr fontId="5"/>
  </si>
  <si>
    <t>台風、暴風等の異常気象があった場合（見回り、応急措置）</t>
    <rPh sb="0" eb="2">
      <t>タイフウ</t>
    </rPh>
    <rPh sb="3" eb="5">
      <t>ボウフウ</t>
    </rPh>
    <rPh sb="5" eb="6">
      <t>ナド</t>
    </rPh>
    <rPh sb="7" eb="9">
      <t>イジョウ</t>
    </rPh>
    <rPh sb="9" eb="11">
      <t>キショウ</t>
    </rPh>
    <rPh sb="15" eb="17">
      <t>バアイ</t>
    </rPh>
    <rPh sb="18" eb="20">
      <t>ミマワ</t>
    </rPh>
    <rPh sb="22" eb="24">
      <t>オウキュウ</t>
    </rPh>
    <rPh sb="24" eb="26">
      <t>ソチ</t>
    </rPh>
    <phoneticPr fontId="5"/>
  </si>
  <si>
    <t>資材見積書(２者以上)、請求書、工事写真、検査書類、出来高図面</t>
    <rPh sb="0" eb="2">
      <t>シザイ</t>
    </rPh>
    <rPh sb="2" eb="5">
      <t>ミツモリショ</t>
    </rPh>
    <rPh sb="7" eb="8">
      <t>シャ</t>
    </rPh>
    <rPh sb="8" eb="10">
      <t>イジョウ</t>
    </rPh>
    <rPh sb="12" eb="15">
      <t>セイキュウショ</t>
    </rPh>
    <rPh sb="16" eb="18">
      <t>コウジ</t>
    </rPh>
    <rPh sb="18" eb="20">
      <t>シャシン</t>
    </rPh>
    <rPh sb="21" eb="23">
      <t>ケンサ</t>
    </rPh>
    <rPh sb="23" eb="25">
      <t>ショルイ</t>
    </rPh>
    <rPh sb="26" eb="29">
      <t>デキダカ</t>
    </rPh>
    <rPh sb="29" eb="31">
      <t>ズメン</t>
    </rPh>
    <phoneticPr fontId="5"/>
  </si>
  <si>
    <t>決算監査資料</t>
    <rPh sb="0" eb="2">
      <t>ケッサン</t>
    </rPh>
    <rPh sb="2" eb="4">
      <t>カンサ</t>
    </rPh>
    <rPh sb="4" eb="6">
      <t>シリョウ</t>
    </rPh>
    <phoneticPr fontId="5"/>
  </si>
  <si>
    <r>
      <t>議事録に添付</t>
    </r>
    <r>
      <rPr>
        <sz val="8"/>
        <rFont val="BIZ UDP明朝 Medium"/>
        <family val="1"/>
        <charset val="128"/>
      </rPr>
      <t>※維持共同、長寿命化で分けること</t>
    </r>
    <rPh sb="0" eb="3">
      <t>ギジロク</t>
    </rPh>
    <rPh sb="4" eb="6">
      <t>テンプ</t>
    </rPh>
    <rPh sb="7" eb="9">
      <t>イジ</t>
    </rPh>
    <rPh sb="9" eb="11">
      <t>キョウドウ</t>
    </rPh>
    <rPh sb="12" eb="16">
      <t>チョウジュミョウカ</t>
    </rPh>
    <rPh sb="17" eb="18">
      <t>ワ</t>
    </rPh>
    <phoneticPr fontId="3"/>
  </si>
  <si>
    <t xml:space="preserve"> 　農林水産部 農林整備課 多面的機能支払交付金担当　 TEL:69-0430　FAX:64-5660</t>
    <rPh sb="2" eb="4">
      <t>ノウリン</t>
    </rPh>
    <rPh sb="4" eb="6">
      <t>スイサン</t>
    </rPh>
    <rPh sb="6" eb="7">
      <t>ブ</t>
    </rPh>
    <rPh sb="8" eb="10">
      <t>ノウリン</t>
    </rPh>
    <rPh sb="10" eb="12">
      <t>セイビ</t>
    </rPh>
    <rPh sb="12" eb="13">
      <t>カ</t>
    </rPh>
    <rPh sb="14" eb="16">
      <t>タメン</t>
    </rPh>
    <rPh sb="16" eb="17">
      <t>テキ</t>
    </rPh>
    <rPh sb="17" eb="19">
      <t>キノウ</t>
    </rPh>
    <rPh sb="19" eb="21">
      <t>シハライ</t>
    </rPh>
    <rPh sb="21" eb="24">
      <t>コウフキン</t>
    </rPh>
    <rPh sb="24" eb="26">
      <t>タントウ</t>
    </rPh>
    <phoneticPr fontId="5"/>
  </si>
  <si>
    <t>№22,23,24参照</t>
    <phoneticPr fontId="3"/>
  </si>
  <si>
    <r>
      <rPr>
        <b/>
        <sz val="10"/>
        <rFont val="BIZ UDP明朝 Medium"/>
        <family val="1"/>
        <charset val="128"/>
      </rPr>
      <t>～30</t>
    </r>
    <r>
      <rPr>
        <sz val="10"/>
        <rFont val="BIZ UDP明朝 Medium"/>
        <family val="1"/>
        <charset val="128"/>
      </rPr>
      <t>万円の工事関係書類</t>
    </r>
    <phoneticPr fontId="3"/>
  </si>
  <si>
    <r>
      <t xml:space="preserve">請求書(業者委託の場合は内訳及び工期を明記)、写真　
</t>
    </r>
    <r>
      <rPr>
        <sz val="8"/>
        <rFont val="BIZ UDP明朝 Medium"/>
        <family val="1"/>
        <charset val="128"/>
      </rPr>
      <t>※請書、検査調書は作成不要</t>
    </r>
    <phoneticPr fontId="5"/>
  </si>
  <si>
    <t>生物調査・水質調査　結果記録</t>
    <rPh sb="0" eb="2">
      <t>セイブツ</t>
    </rPh>
    <rPh sb="2" eb="4">
      <t>チョウサ</t>
    </rPh>
    <rPh sb="5" eb="7">
      <t>スイシツ</t>
    </rPh>
    <rPh sb="7" eb="9">
      <t>チョウサ</t>
    </rPh>
    <rPh sb="10" eb="12">
      <t>ケッカ</t>
    </rPh>
    <rPh sb="12" eb="14">
      <t>キロク</t>
    </rPh>
    <phoneticPr fontId="5"/>
  </si>
  <si>
    <t>広報誌</t>
    <phoneticPr fontId="3"/>
  </si>
  <si>
    <t>生物又は水質調査を実施した場合</t>
    <rPh sb="0" eb="1">
      <t>イ</t>
    </rPh>
    <rPh sb="1" eb="2">
      <t>モノ</t>
    </rPh>
    <rPh sb="2" eb="3">
      <t>マタ</t>
    </rPh>
    <rPh sb="4" eb="6">
      <t>スイシツ</t>
    </rPh>
    <rPh sb="6" eb="8">
      <t>チョウサ</t>
    </rPh>
    <rPh sb="9" eb="11">
      <t>ジッシ</t>
    </rPh>
    <rPh sb="13" eb="15">
      <t>バアイ</t>
    </rPh>
    <phoneticPr fontId="5"/>
  </si>
  <si>
    <t>境界確認書</t>
    <phoneticPr fontId="5"/>
  </si>
  <si>
    <t>№13参照</t>
    <rPh sb="3" eb="5">
      <t>サンショウ</t>
    </rPh>
    <phoneticPr fontId="5"/>
  </si>
  <si>
    <t>生物調査・水質調査を農業者のみで活動した場合は提出</t>
    <phoneticPr fontId="3"/>
  </si>
  <si>
    <t>該当項目</t>
    <rPh sb="0" eb="2">
      <t>ガイトウ</t>
    </rPh>
    <rPh sb="2" eb="4">
      <t>コウモク</t>
    </rPh>
    <phoneticPr fontId="16"/>
  </si>
  <si>
    <t xml:space="preserve">実施状況報告書
</t>
    <rPh sb="0" eb="2">
      <t>ジッシ</t>
    </rPh>
    <rPh sb="2" eb="3">
      <t>ジョウ</t>
    </rPh>
    <rPh sb="4" eb="7">
      <t>ホウコクショ</t>
    </rPh>
    <phoneticPr fontId="10"/>
  </si>
  <si>
    <t>活動記録</t>
    <rPh sb="0" eb="2">
      <t>カツドウ</t>
    </rPh>
    <rPh sb="2" eb="4">
      <t>キロク</t>
    </rPh>
    <phoneticPr fontId="10"/>
  </si>
  <si>
    <t>写真整理帳</t>
    <rPh sb="0" eb="2">
      <t>シャシン</t>
    </rPh>
    <rPh sb="2" eb="4">
      <t>セイリ</t>
    </rPh>
    <rPh sb="4" eb="5">
      <t>チョウ</t>
    </rPh>
    <phoneticPr fontId="10"/>
  </si>
  <si>
    <t>金銭出納簿</t>
    <rPh sb="0" eb="2">
      <t>キンセン</t>
    </rPh>
    <rPh sb="2" eb="5">
      <t>スイトウボ</t>
    </rPh>
    <phoneticPr fontId="16"/>
  </si>
  <si>
    <t>領収書整理帳</t>
    <rPh sb="0" eb="3">
      <t>リョウシュウショ</t>
    </rPh>
    <rPh sb="3" eb="5">
      <t>セイリ</t>
    </rPh>
    <rPh sb="5" eb="6">
      <t>チョウ</t>
    </rPh>
    <phoneticPr fontId="10"/>
  </si>
  <si>
    <t>通帳の写し</t>
    <rPh sb="0" eb="2">
      <t>ツウチョウ</t>
    </rPh>
    <rPh sb="3" eb="4">
      <t>ウツ</t>
    </rPh>
    <phoneticPr fontId="10"/>
  </si>
  <si>
    <t>財産管理台帳</t>
    <rPh sb="0" eb="2">
      <t>ザイサン</t>
    </rPh>
    <rPh sb="2" eb="4">
      <t>カンリ</t>
    </rPh>
    <rPh sb="4" eb="6">
      <t>ダイチョウ</t>
    </rPh>
    <phoneticPr fontId="10"/>
  </si>
  <si>
    <t>地元検査調書</t>
    <rPh sb="0" eb="2">
      <t>ジモト</t>
    </rPh>
    <rPh sb="2" eb="4">
      <t>ケンサ</t>
    </rPh>
    <rPh sb="4" eb="6">
      <t>チョウショ</t>
    </rPh>
    <phoneticPr fontId="10"/>
  </si>
  <si>
    <r>
      <t>（3）資源向上支払（長寿命化）について
「</t>
    </r>
    <r>
      <rPr>
        <u/>
        <sz val="24"/>
        <rFont val="ＭＳ Ｐゴシック"/>
        <family val="3"/>
        <charset val="128"/>
      </rPr>
      <t>計画</t>
    </r>
    <r>
      <rPr>
        <sz val="24"/>
        <rFont val="ＭＳ Ｐゴシック"/>
        <family val="3"/>
        <charset val="128"/>
      </rPr>
      <t>」及び「</t>
    </r>
    <r>
      <rPr>
        <u/>
        <sz val="24"/>
        <rFont val="ＭＳ Ｐゴシック"/>
        <family val="3"/>
        <charset val="128"/>
      </rPr>
      <t>実績</t>
    </r>
    <r>
      <rPr>
        <sz val="24"/>
        <rFont val="ＭＳ Ｐゴシック"/>
        <family val="3"/>
        <charset val="128"/>
      </rPr>
      <t>」の数値が正確に記入されていますか　(○○kmもしくは○○箇所で記入)</t>
    </r>
    <rPh sb="3" eb="5">
      <t>シゲン</t>
    </rPh>
    <rPh sb="5" eb="7">
      <t>コウジョウ</t>
    </rPh>
    <rPh sb="7" eb="9">
      <t>シハライ</t>
    </rPh>
    <rPh sb="10" eb="14">
      <t>チョウジュミョウカ</t>
    </rPh>
    <rPh sb="21" eb="23">
      <t>ケイカク</t>
    </rPh>
    <rPh sb="24" eb="25">
      <t>オヨ</t>
    </rPh>
    <rPh sb="27" eb="29">
      <t>ジッセキ</t>
    </rPh>
    <rPh sb="31" eb="33">
      <t>スウチ</t>
    </rPh>
    <rPh sb="34" eb="36">
      <t>セイカク</t>
    </rPh>
    <rPh sb="37" eb="39">
      <t>キニュウ</t>
    </rPh>
    <rPh sb="58" eb="60">
      <t>カショ</t>
    </rPh>
    <rPh sb="61" eb="63">
      <t>キニュウ</t>
    </rPh>
    <phoneticPr fontId="10"/>
  </si>
  <si>
    <r>
      <t>実施欄に「✖」が記入されている場合、</t>
    </r>
    <r>
      <rPr>
        <b/>
        <sz val="24"/>
        <rFont val="ＭＳ Ｐゴシック"/>
        <family val="3"/>
        <charset val="128"/>
      </rPr>
      <t>未実施理由</t>
    </r>
    <r>
      <rPr>
        <sz val="24"/>
        <rFont val="ＭＳ Ｐゴシック"/>
        <family val="3"/>
        <charset val="128"/>
      </rPr>
      <t>を記入しましたか</t>
    </r>
    <rPh sb="24" eb="26">
      <t>キニュウ</t>
    </rPh>
    <phoneticPr fontId="16"/>
  </si>
  <si>
    <r>
      <t>総会または運営委員会の実施</t>
    </r>
    <r>
      <rPr>
        <u/>
        <sz val="24"/>
        <rFont val="ＭＳ Ｐゴシック"/>
        <family val="3"/>
        <charset val="128"/>
      </rPr>
      <t>日</t>
    </r>
    <r>
      <rPr>
        <sz val="24"/>
        <rFont val="ＭＳ Ｐゴシック"/>
        <family val="3"/>
        <charset val="128"/>
      </rPr>
      <t>を記入していますか（当年</t>
    </r>
    <r>
      <rPr>
        <u/>
        <sz val="24"/>
        <rFont val="ＭＳ Ｐゴシック"/>
        <family val="3"/>
        <charset val="128"/>
      </rPr>
      <t>4月1日～翌年3月31日までの日付</t>
    </r>
    <r>
      <rPr>
        <sz val="24"/>
        <rFont val="ＭＳ Ｐゴシック"/>
        <family val="3"/>
        <charset val="128"/>
      </rPr>
      <t>）</t>
    </r>
    <rPh sb="0" eb="2">
      <t>ソウカイ</t>
    </rPh>
    <rPh sb="5" eb="7">
      <t>ウンエイ</t>
    </rPh>
    <rPh sb="7" eb="10">
      <t>イインカイ</t>
    </rPh>
    <rPh sb="11" eb="13">
      <t>ジッシ</t>
    </rPh>
    <rPh sb="13" eb="14">
      <t>ビ</t>
    </rPh>
    <rPh sb="15" eb="17">
      <t>キニュウ</t>
    </rPh>
    <rPh sb="24" eb="26">
      <t>トウネン</t>
    </rPh>
    <rPh sb="27" eb="28">
      <t>ガツ</t>
    </rPh>
    <rPh sb="29" eb="30">
      <t>ニチ</t>
    </rPh>
    <rPh sb="31" eb="32">
      <t>ヨク</t>
    </rPh>
    <rPh sb="32" eb="33">
      <t>ネン</t>
    </rPh>
    <rPh sb="34" eb="35">
      <t>ガツ</t>
    </rPh>
    <rPh sb="37" eb="38">
      <t>ニチ</t>
    </rPh>
    <rPh sb="41" eb="43">
      <t>ヒヅケ</t>
    </rPh>
    <phoneticPr fontId="16"/>
  </si>
  <si>
    <t>活動内容が分かる写真を添付していますか</t>
    <rPh sb="0" eb="2">
      <t>カツドウ</t>
    </rPh>
    <rPh sb="2" eb="4">
      <t>ナイヨウ</t>
    </rPh>
    <rPh sb="5" eb="6">
      <t>ワ</t>
    </rPh>
    <rPh sb="8" eb="10">
      <t>シャシン</t>
    </rPh>
    <rPh sb="11" eb="13">
      <t>テンプ</t>
    </rPh>
    <phoneticPr fontId="10"/>
  </si>
  <si>
    <r>
      <rPr>
        <b/>
        <sz val="24"/>
        <rFont val="ＭＳ Ｐゴシック"/>
        <family val="3"/>
        <charset val="128"/>
      </rPr>
      <t>交付金別、日付順</t>
    </r>
    <r>
      <rPr>
        <sz val="24"/>
        <rFont val="ＭＳ Ｐゴシック"/>
        <family val="3"/>
        <charset val="128"/>
      </rPr>
      <t>に整理されていますか</t>
    </r>
    <rPh sb="0" eb="3">
      <t>コウフキン</t>
    </rPh>
    <rPh sb="3" eb="4">
      <t>ベツ</t>
    </rPh>
    <rPh sb="5" eb="7">
      <t>ヒヅケ</t>
    </rPh>
    <rPh sb="7" eb="8">
      <t>ジュン</t>
    </rPh>
    <rPh sb="9" eb="11">
      <t>セイリ</t>
    </rPh>
    <phoneticPr fontId="10"/>
  </si>
  <si>
    <r>
      <t xml:space="preserve">費目ごとに行を分けていますか
</t>
    </r>
    <r>
      <rPr>
        <sz val="22"/>
        <rFont val="ＭＳ Ｐゴシック"/>
        <family val="3"/>
        <charset val="128"/>
      </rPr>
      <t>（支払日が同一でも費目が異なれば行を分ける必要があります。）</t>
    </r>
    <rPh sb="0" eb="2">
      <t>ヒモク</t>
    </rPh>
    <rPh sb="5" eb="6">
      <t>ギョウ</t>
    </rPh>
    <rPh sb="7" eb="8">
      <t>ワ</t>
    </rPh>
    <rPh sb="16" eb="18">
      <t>シハライ</t>
    </rPh>
    <rPh sb="18" eb="19">
      <t>ビ</t>
    </rPh>
    <rPh sb="20" eb="22">
      <t>ドウイツ</t>
    </rPh>
    <rPh sb="24" eb="26">
      <t>ヒモク</t>
    </rPh>
    <rPh sb="27" eb="28">
      <t>コト</t>
    </rPh>
    <rPh sb="31" eb="32">
      <t>ギョウ</t>
    </rPh>
    <rPh sb="33" eb="34">
      <t>ワ</t>
    </rPh>
    <rPh sb="36" eb="38">
      <t>ヒツヨウ</t>
    </rPh>
    <phoneticPr fontId="16"/>
  </si>
  <si>
    <r>
      <rPr>
        <b/>
        <sz val="24"/>
        <rFont val="ＭＳ Ｐゴシック"/>
        <family val="3"/>
        <charset val="128"/>
      </rPr>
      <t>前年度繰越額、返還額、次年度持越額</t>
    </r>
    <r>
      <rPr>
        <sz val="24"/>
        <rFont val="ＭＳ Ｐゴシック"/>
        <family val="3"/>
        <charset val="128"/>
      </rPr>
      <t>に誤りはないですか</t>
    </r>
    <rPh sb="0" eb="3">
      <t>ゼンネンド</t>
    </rPh>
    <rPh sb="3" eb="5">
      <t>クリコシ</t>
    </rPh>
    <rPh sb="5" eb="6">
      <t>ガク</t>
    </rPh>
    <rPh sb="7" eb="9">
      <t>ヘンカン</t>
    </rPh>
    <rPh sb="9" eb="10">
      <t>ガク</t>
    </rPh>
    <rPh sb="11" eb="14">
      <t>ジネンド</t>
    </rPh>
    <rPh sb="14" eb="16">
      <t>モチコシ</t>
    </rPh>
    <rPh sb="16" eb="17">
      <t>ガク</t>
    </rPh>
    <rPh sb="18" eb="19">
      <t>アヤマ</t>
    </rPh>
    <phoneticPr fontId="10"/>
  </si>
  <si>
    <r>
      <t xml:space="preserve">　次年度持越額が多額（当該年度交付額の3割以上かつ100万円以上）の場合、
</t>
    </r>
    <r>
      <rPr>
        <b/>
        <sz val="24"/>
        <rFont val="ＭＳ Ｐゴシック"/>
        <family val="3"/>
        <charset val="128"/>
      </rPr>
      <t>　持越金使用予定表</t>
    </r>
    <r>
      <rPr>
        <sz val="24"/>
        <rFont val="ＭＳ Ｐゴシック"/>
        <family val="3"/>
        <charset val="128"/>
      </rPr>
      <t>を添付していますか</t>
    </r>
    <rPh sb="1" eb="4">
      <t>ジネンド</t>
    </rPh>
    <rPh sb="4" eb="6">
      <t>モチコシ</t>
    </rPh>
    <rPh sb="6" eb="7">
      <t>ガク</t>
    </rPh>
    <rPh sb="8" eb="10">
      <t>タガク</t>
    </rPh>
    <rPh sb="11" eb="13">
      <t>トウガイ</t>
    </rPh>
    <rPh sb="13" eb="15">
      <t>ネンド</t>
    </rPh>
    <rPh sb="15" eb="17">
      <t>コウフ</t>
    </rPh>
    <rPh sb="17" eb="18">
      <t>ガク</t>
    </rPh>
    <rPh sb="20" eb="21">
      <t>ワリ</t>
    </rPh>
    <rPh sb="21" eb="23">
      <t>イジョウ</t>
    </rPh>
    <rPh sb="28" eb="30">
      <t>マンエン</t>
    </rPh>
    <rPh sb="30" eb="32">
      <t>イジョウ</t>
    </rPh>
    <rPh sb="34" eb="36">
      <t>バアイ</t>
    </rPh>
    <rPh sb="39" eb="41">
      <t>モチコ</t>
    </rPh>
    <rPh sb="41" eb="42">
      <t>キン</t>
    </rPh>
    <rPh sb="42" eb="44">
      <t>シヨウ</t>
    </rPh>
    <rPh sb="44" eb="47">
      <t>ヨテイヒョウ</t>
    </rPh>
    <rPh sb="48" eb="50">
      <t>テンプ</t>
    </rPh>
    <phoneticPr fontId="3"/>
  </si>
  <si>
    <r>
      <rPr>
        <b/>
        <sz val="24"/>
        <color indexed="8"/>
        <rFont val="ＭＳ Ｐゴシック"/>
        <family val="3"/>
        <charset val="128"/>
      </rPr>
      <t>内訳の記載がない領収書</t>
    </r>
    <r>
      <rPr>
        <sz val="24"/>
        <color indexed="8"/>
        <rFont val="ＭＳ Ｐゴシック"/>
        <family val="3"/>
        <charset val="128"/>
      </rPr>
      <t>について、メモ書き等によってその内訳が明示されていますか</t>
    </r>
    <rPh sb="3" eb="5">
      <t>キサイ</t>
    </rPh>
    <rPh sb="8" eb="11">
      <t>リョウシュウショ</t>
    </rPh>
    <rPh sb="18" eb="19">
      <t>ガ</t>
    </rPh>
    <rPh sb="20" eb="21">
      <t>ナド</t>
    </rPh>
    <rPh sb="27" eb="29">
      <t>ウチワケ</t>
    </rPh>
    <rPh sb="30" eb="32">
      <t>メイジ</t>
    </rPh>
    <phoneticPr fontId="10"/>
  </si>
  <si>
    <r>
      <t>一体化様式で提出　</t>
    </r>
    <r>
      <rPr>
        <b/>
        <sz val="10"/>
        <rFont val="BIZ UDP明朝 Medium"/>
        <family val="1"/>
        <charset val="128"/>
      </rPr>
      <t>※R7改正様式</t>
    </r>
    <rPh sb="0" eb="3">
      <t>イッタイカ</t>
    </rPh>
    <rPh sb="3" eb="5">
      <t>ヨウシキ</t>
    </rPh>
    <rPh sb="6" eb="8">
      <t>テイシュツ</t>
    </rPh>
    <rPh sb="12" eb="14">
      <t>カイセイ</t>
    </rPh>
    <rPh sb="14" eb="16">
      <t>ヨウシキ</t>
    </rPh>
    <phoneticPr fontId="3"/>
  </si>
  <si>
    <r>
      <t>一体化様式で提出</t>
    </r>
    <r>
      <rPr>
        <sz val="8"/>
        <rFont val="BIZ UDP明朝 Medium"/>
        <family val="1"/>
        <charset val="128"/>
      </rPr>
      <t>（日付順、交付金別）</t>
    </r>
    <r>
      <rPr>
        <sz val="10"/>
        <rFont val="BIZ UDP明朝 Medium"/>
        <family val="1"/>
        <charset val="128"/>
      </rPr>
      <t>　</t>
    </r>
    <r>
      <rPr>
        <b/>
        <sz val="10"/>
        <rFont val="BIZ UDP明朝 Medium"/>
        <family val="1"/>
        <charset val="128"/>
      </rPr>
      <t>※R7改正様式</t>
    </r>
    <rPh sb="3" eb="5">
      <t>ヨウシキ</t>
    </rPh>
    <rPh sb="6" eb="8">
      <t>テイシュツ</t>
    </rPh>
    <rPh sb="9" eb="10">
      <t>ヒ</t>
    </rPh>
    <phoneticPr fontId="3"/>
  </si>
  <si>
    <r>
      <rPr>
        <b/>
        <sz val="10"/>
        <rFont val="BIZ UDP明朝 Medium"/>
        <family val="1"/>
        <charset val="128"/>
      </rPr>
      <t>30</t>
    </r>
    <r>
      <rPr>
        <sz val="10"/>
        <rFont val="BIZ UDP明朝 Medium"/>
        <family val="1"/>
        <charset val="128"/>
      </rPr>
      <t>万円超の工事関係書類</t>
    </r>
    <rPh sb="4" eb="5">
      <t>コ</t>
    </rPh>
    <rPh sb="6" eb="8">
      <t>コウジ</t>
    </rPh>
    <rPh sb="8" eb="12">
      <t>カンケイショルイ</t>
    </rPh>
    <phoneticPr fontId="3"/>
  </si>
  <si>
    <t>環境負荷低減のクロコンプライアンスチェックシート</t>
    <rPh sb="0" eb="2">
      <t>カンキョウ</t>
    </rPh>
    <rPh sb="2" eb="6">
      <t>フカテイゲン</t>
    </rPh>
    <phoneticPr fontId="3"/>
  </si>
  <si>
    <r>
      <t>毎年度提出　</t>
    </r>
    <r>
      <rPr>
        <b/>
        <sz val="10"/>
        <rFont val="BIZ UDP明朝 Medium"/>
        <family val="1"/>
        <charset val="128"/>
      </rPr>
      <t>※R7新様式</t>
    </r>
    <rPh sb="0" eb="3">
      <t>マイネンド</t>
    </rPh>
    <rPh sb="3" eb="5">
      <t>テイシュツ</t>
    </rPh>
    <rPh sb="9" eb="12">
      <t>シンヨウシキ</t>
    </rPh>
    <phoneticPr fontId="3"/>
  </si>
  <si>
    <t>200万円未満の場合は請書、200万円以上の場合は契約書をもらっていますか</t>
    <rPh sb="11" eb="13">
      <t>ウケショ</t>
    </rPh>
    <rPh sb="25" eb="28">
      <t>ケイヤクショ</t>
    </rPh>
    <phoneticPr fontId="10"/>
  </si>
  <si>
    <t>クロコン　　　チェックシート</t>
    <phoneticPr fontId="10"/>
  </si>
  <si>
    <t>申請した内容が実績で取り組めていますか</t>
    <rPh sb="0" eb="2">
      <t>シンセイ</t>
    </rPh>
    <rPh sb="4" eb="6">
      <t>ナイヨウ</t>
    </rPh>
    <rPh sb="7" eb="9">
      <t>ジッセキ</t>
    </rPh>
    <rPh sb="10" eb="11">
      <t>ト</t>
    </rPh>
    <rPh sb="12" eb="13">
      <t>ク</t>
    </rPh>
    <phoneticPr fontId="10"/>
  </si>
  <si>
    <t>200万円未満の場合は2社、200万円以上の場合は3社から見積書が取れていますか</t>
    <rPh sb="3" eb="4">
      <t>マン</t>
    </rPh>
    <rPh sb="4" eb="5">
      <t>エン</t>
    </rPh>
    <rPh sb="5" eb="7">
      <t>ミマン</t>
    </rPh>
    <rPh sb="8" eb="10">
      <t>バアイ</t>
    </rPh>
    <rPh sb="12" eb="13">
      <t>シャ</t>
    </rPh>
    <rPh sb="17" eb="19">
      <t>マンエン</t>
    </rPh>
    <rPh sb="19" eb="21">
      <t>イジョウ</t>
    </rPh>
    <rPh sb="22" eb="24">
      <t>バアイ</t>
    </rPh>
    <rPh sb="26" eb="27">
      <t>シャ</t>
    </rPh>
    <rPh sb="29" eb="31">
      <t>ミツモ</t>
    </rPh>
    <rPh sb="31" eb="32">
      <t>ショ</t>
    </rPh>
    <rPh sb="33" eb="34">
      <t>ト</t>
    </rPh>
    <phoneticPr fontId="10"/>
  </si>
  <si>
    <r>
      <t>見積書、請書、着工届・完成届、工事写真、出来高図、検査書類、
請求書　</t>
    </r>
    <r>
      <rPr>
        <b/>
        <sz val="8"/>
        <rFont val="BIZ UDP明朝 Medium"/>
        <family val="1"/>
        <charset val="128"/>
      </rPr>
      <t>※200万超は3者見積、契約書</t>
    </r>
    <rPh sb="0" eb="3">
      <t>ミツモリショ</t>
    </rPh>
    <rPh sb="4" eb="6">
      <t>ウケショ</t>
    </rPh>
    <rPh sb="7" eb="9">
      <t>チャッコウ</t>
    </rPh>
    <rPh sb="9" eb="10">
      <t>トドケ</t>
    </rPh>
    <rPh sb="11" eb="13">
      <t>カンセイ</t>
    </rPh>
    <rPh sb="13" eb="14">
      <t>トドケ</t>
    </rPh>
    <rPh sb="20" eb="23">
      <t>デキダカ</t>
    </rPh>
    <rPh sb="23" eb="24">
      <t>ズ</t>
    </rPh>
    <rPh sb="25" eb="27">
      <t>ケンサ</t>
    </rPh>
    <rPh sb="27" eb="29">
      <t>ショルイ</t>
    </rPh>
    <rPh sb="39" eb="40">
      <t>マン</t>
    </rPh>
    <rPh sb="40" eb="41">
      <t>コ</t>
    </rPh>
    <rPh sb="44" eb="46">
      <t>ミツモリ</t>
    </rPh>
    <rPh sb="47" eb="50">
      <t>ケイヤクショ</t>
    </rPh>
    <phoneticPr fontId="5"/>
  </si>
  <si>
    <t>維持・共同
長寿命化</t>
    <rPh sb="0" eb="2">
      <t>イジ</t>
    </rPh>
    <rPh sb="3" eb="5">
      <t>キョウドウ</t>
    </rPh>
    <rPh sb="6" eb="10">
      <t>チョウジュミョウカ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</si>
</sst>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第&quot;0&quot;-21号&quot;"/>
    <numFmt numFmtId="177" formatCode="[&lt;=999]000;[&lt;=9999]000\-00;000\-0000"/>
    <numFmt numFmtId="178" formatCode="##\ \-\ ####\ "/>
  </numFmts>
  <fonts count="6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6"/>
      <name val="MS UI Gothic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ゴシック"/>
      <family val="3"/>
      <charset val="128"/>
    </font>
    <font>
      <b/>
      <sz val="36"/>
      <name val="ＭＳ ゴシック"/>
      <family val="3"/>
      <charset val="128"/>
    </font>
    <font>
      <sz val="14"/>
      <name val="明朝"/>
      <family val="1"/>
      <charset val="128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2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0070C0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trike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20"/>
      <name val="BIZ UDP明朝 Medium"/>
      <family val="1"/>
      <charset val="128"/>
    </font>
    <font>
      <b/>
      <sz val="11"/>
      <color rgb="FFFF0000"/>
      <name val="BIZ UDP明朝 Medium"/>
      <family val="1"/>
      <charset val="128"/>
    </font>
    <font>
      <b/>
      <sz val="14"/>
      <color indexed="10"/>
      <name val="BIZ UDP明朝 Medium"/>
      <family val="1"/>
      <charset val="128"/>
    </font>
    <font>
      <sz val="11"/>
      <name val="BIZ UDP明朝 Medium"/>
      <family val="1"/>
      <charset val="128"/>
    </font>
    <font>
      <sz val="6"/>
      <name val="BIZ UDP明朝 Medium"/>
      <family val="1"/>
      <charset val="128"/>
    </font>
    <font>
      <sz val="24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9"/>
      <name val="BIZ UDP明朝 Medium"/>
      <family val="1"/>
      <charset val="128"/>
    </font>
    <font>
      <sz val="10"/>
      <name val="BIZ UDP明朝 Medium"/>
      <family val="1"/>
      <charset val="128"/>
    </font>
    <font>
      <sz val="8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sz val="8"/>
      <name val="BIZ UDP明朝 Medium"/>
      <family val="1"/>
      <charset val="128"/>
    </font>
    <font>
      <sz val="22"/>
      <color rgb="FFFF0000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1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5">
    <xf numFmtId="0" fontId="0" fillId="0" borderId="0">
      <alignment vertical="center"/>
    </xf>
    <xf numFmtId="176" fontId="19" fillId="0" borderId="0" applyFill="0" applyBorder="0" applyAlignment="0"/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21" fillId="0" borderId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2" fillId="0" borderId="0"/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/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/>
    <xf numFmtId="0" fontId="2" fillId="0" borderId="0"/>
    <xf numFmtId="0" fontId="2" fillId="0" borderId="0"/>
    <xf numFmtId="0" fontId="23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408">
    <xf numFmtId="0" fontId="0" fillId="0" borderId="0" xfId="0">
      <alignment vertical="center"/>
    </xf>
    <xf numFmtId="0" fontId="6" fillId="0" borderId="0" xfId="25" applyFont="1">
      <alignment vertical="center"/>
    </xf>
    <xf numFmtId="0" fontId="7" fillId="0" borderId="0" xfId="25" applyFont="1">
      <alignment vertical="center"/>
    </xf>
    <xf numFmtId="0" fontId="6" fillId="0" borderId="0" xfId="25" applyFont="1" applyAlignment="1">
      <alignment horizontal="left" vertical="center"/>
    </xf>
    <xf numFmtId="0" fontId="28" fillId="0" borderId="0" xfId="28" applyFont="1">
      <alignment vertical="center"/>
    </xf>
    <xf numFmtId="0" fontId="28" fillId="0" borderId="0" xfId="28" applyFont="1" applyAlignment="1">
      <alignment horizontal="center" vertical="center"/>
    </xf>
    <xf numFmtId="0" fontId="28" fillId="0" borderId="24" xfId="28" applyFont="1" applyBorder="1" applyAlignment="1">
      <alignment horizontal="center" vertical="center"/>
    </xf>
    <xf numFmtId="0" fontId="9" fillId="0" borderId="25" xfId="19" applyFont="1" applyBorder="1" applyAlignment="1">
      <alignment horizontal="center" vertical="center" wrapText="1"/>
    </xf>
    <xf numFmtId="0" fontId="9" fillId="0" borderId="26" xfId="19" applyFont="1" applyBorder="1" applyAlignment="1">
      <alignment horizontal="center" vertical="center" wrapText="1"/>
    </xf>
    <xf numFmtId="0" fontId="9" fillId="0" borderId="27" xfId="19" applyFont="1" applyBorder="1" applyAlignment="1">
      <alignment horizontal="center" vertical="center" wrapText="1"/>
    </xf>
    <xf numFmtId="0" fontId="9" fillId="0" borderId="28" xfId="19" applyFont="1" applyBorder="1" applyAlignment="1">
      <alignment horizontal="center" vertical="center" wrapText="1"/>
    </xf>
    <xf numFmtId="0" fontId="9" fillId="0" borderId="29" xfId="19" applyFont="1" applyBorder="1" applyAlignment="1">
      <alignment horizontal="center" vertical="center" wrapText="1"/>
    </xf>
    <xf numFmtId="0" fontId="9" fillId="0" borderId="30" xfId="19" applyFont="1" applyBorder="1" applyAlignment="1">
      <alignment horizontal="center" vertical="center" wrapText="1"/>
    </xf>
    <xf numFmtId="0" fontId="9" fillId="0" borderId="32" xfId="19" applyFont="1" applyBorder="1" applyAlignment="1">
      <alignment horizontal="center" vertical="center" wrapText="1"/>
    </xf>
    <xf numFmtId="0" fontId="9" fillId="0" borderId="33" xfId="19" applyFont="1" applyBorder="1" applyAlignment="1">
      <alignment horizontal="center" vertical="center" wrapText="1"/>
    </xf>
    <xf numFmtId="0" fontId="9" fillId="0" borderId="12" xfId="19" applyFont="1" applyBorder="1" applyAlignment="1">
      <alignment horizontal="center" vertical="center" wrapText="1"/>
    </xf>
    <xf numFmtId="0" fontId="25" fillId="0" borderId="0" xfId="28">
      <alignment vertical="center"/>
    </xf>
    <xf numFmtId="0" fontId="25" fillId="0" borderId="0" xfId="28" applyAlignment="1">
      <alignment horizontal="center" vertical="center"/>
    </xf>
    <xf numFmtId="0" fontId="28" fillId="0" borderId="0" xfId="28" applyFont="1" applyBorder="1">
      <alignment vertical="center"/>
    </xf>
    <xf numFmtId="0" fontId="29" fillId="0" borderId="0" xfId="28" applyFont="1" applyBorder="1">
      <alignment vertical="center"/>
    </xf>
    <xf numFmtId="0" fontId="30" fillId="0" borderId="0" xfId="28" applyFont="1">
      <alignment vertical="center"/>
    </xf>
    <xf numFmtId="0" fontId="6" fillId="0" borderId="0" xfId="0" applyFont="1">
      <alignment vertical="center"/>
    </xf>
    <xf numFmtId="0" fontId="32" fillId="4" borderId="0" xfId="18" applyFont="1" applyFill="1" applyAlignment="1">
      <alignment horizontal="center" vertical="center" shrinkToFit="1"/>
    </xf>
    <xf numFmtId="0" fontId="32" fillId="0" borderId="73" xfId="18" applyFont="1" applyFill="1" applyBorder="1" applyAlignment="1">
      <alignment horizontal="center" vertical="center" shrinkToFit="1"/>
    </xf>
    <xf numFmtId="0" fontId="32" fillId="0" borderId="74" xfId="18" applyFont="1" applyFill="1" applyBorder="1" applyAlignment="1">
      <alignment horizontal="left" vertical="center" shrinkToFit="1"/>
    </xf>
    <xf numFmtId="0" fontId="34" fillId="0" borderId="74" xfId="18" applyFont="1" applyFill="1" applyBorder="1" applyAlignment="1">
      <alignment horizontal="center" vertical="center" wrapText="1" shrinkToFit="1"/>
    </xf>
    <xf numFmtId="0" fontId="32" fillId="0" borderId="75" xfId="18" applyFont="1" applyFill="1" applyBorder="1" applyAlignment="1">
      <alignment horizontal="left" vertical="center" shrinkToFit="1"/>
    </xf>
    <xf numFmtId="49" fontId="32" fillId="0" borderId="74" xfId="18" applyNumberFormat="1" applyFont="1" applyFill="1" applyBorder="1" applyAlignment="1">
      <alignment horizontal="center" vertical="center" shrinkToFit="1"/>
    </xf>
    <xf numFmtId="0" fontId="35" fillId="0" borderId="74" xfId="18" applyFont="1" applyFill="1" applyBorder="1" applyAlignment="1">
      <alignment horizontal="center" vertical="center" shrinkToFit="1"/>
    </xf>
    <xf numFmtId="0" fontId="32" fillId="5" borderId="74" xfId="18" applyFont="1" applyFill="1" applyBorder="1" applyAlignment="1">
      <alignment horizontal="left" vertical="center" shrinkToFit="1"/>
    </xf>
    <xf numFmtId="0" fontId="32" fillId="5" borderId="74" xfId="18" applyFont="1" applyFill="1" applyBorder="1" applyAlignment="1">
      <alignment horizontal="center" vertical="center" shrinkToFit="1"/>
    </xf>
    <xf numFmtId="0" fontId="32" fillId="5" borderId="76" xfId="18" applyFont="1" applyFill="1" applyBorder="1" applyAlignment="1">
      <alignment horizontal="center" vertical="center" shrinkToFit="1"/>
    </xf>
    <xf numFmtId="0" fontId="32" fillId="5" borderId="73" xfId="18" applyFont="1" applyFill="1" applyBorder="1" applyAlignment="1">
      <alignment horizontal="left" vertical="center" shrinkToFit="1"/>
    </xf>
    <xf numFmtId="177" fontId="32" fillId="5" borderId="74" xfId="18" applyNumberFormat="1" applyFont="1" applyFill="1" applyBorder="1" applyAlignment="1">
      <alignment horizontal="center" vertical="center" shrinkToFit="1"/>
    </xf>
    <xf numFmtId="0" fontId="32" fillId="5" borderId="77" xfId="18" applyFont="1" applyFill="1" applyBorder="1" applyAlignment="1">
      <alignment horizontal="center" vertical="center" shrinkToFit="1"/>
    </xf>
    <xf numFmtId="0" fontId="32" fillId="5" borderId="78" xfId="18" applyFont="1" applyFill="1" applyBorder="1" applyAlignment="1">
      <alignment horizontal="center" vertical="center" shrinkToFit="1"/>
    </xf>
    <xf numFmtId="0" fontId="32" fillId="0" borderId="0" xfId="18" applyFont="1" applyFill="1" applyAlignment="1">
      <alignment horizontal="left" vertical="center" shrinkToFit="1"/>
    </xf>
    <xf numFmtId="0" fontId="32" fillId="0" borderId="0" xfId="18" applyFont="1" applyFill="1" applyAlignment="1">
      <alignment horizontal="center" vertical="center" shrinkToFit="1"/>
    </xf>
    <xf numFmtId="0" fontId="32" fillId="0" borderId="79" xfId="18" applyFont="1" applyFill="1" applyBorder="1" applyAlignment="1">
      <alignment horizontal="center" vertical="center" shrinkToFit="1"/>
    </xf>
    <xf numFmtId="0" fontId="32" fillId="0" borderId="77" xfId="18" applyFont="1" applyFill="1" applyBorder="1" applyAlignment="1">
      <alignment horizontal="left" vertical="center" shrinkToFit="1"/>
    </xf>
    <xf numFmtId="0" fontId="32" fillId="0" borderId="80" xfId="18" applyFont="1" applyFill="1" applyBorder="1" applyAlignment="1">
      <alignment horizontal="center" vertical="center" shrinkToFit="1"/>
    </xf>
    <xf numFmtId="0" fontId="32" fillId="0" borderId="81" xfId="18" applyFont="1" applyFill="1" applyBorder="1" applyAlignment="1">
      <alignment horizontal="left" vertical="center" shrinkToFit="1"/>
    </xf>
    <xf numFmtId="0" fontId="32" fillId="0" borderId="27" xfId="18" applyFont="1" applyFill="1" applyBorder="1" applyAlignment="1">
      <alignment horizontal="left" vertical="center" shrinkToFit="1"/>
    </xf>
    <xf numFmtId="0" fontId="32" fillId="0" borderId="81" xfId="18" applyFont="1" applyFill="1" applyBorder="1" applyAlignment="1">
      <alignment horizontal="center" vertical="center" shrinkToFit="1"/>
    </xf>
    <xf numFmtId="49" fontId="32" fillId="0" borderId="77" xfId="18" applyNumberFormat="1" applyFont="1" applyFill="1" applyBorder="1" applyAlignment="1">
      <alignment horizontal="center" vertical="center"/>
    </xf>
    <xf numFmtId="0" fontId="35" fillId="0" borderId="77" xfId="18" applyFont="1" applyFill="1" applyBorder="1" applyAlignment="1">
      <alignment vertical="center" shrinkToFit="1"/>
    </xf>
    <xf numFmtId="178" fontId="32" fillId="0" borderId="82" xfId="18" applyNumberFormat="1" applyFont="1" applyFill="1" applyBorder="1" applyAlignment="1">
      <alignment horizontal="left" vertical="center" shrinkToFit="1"/>
    </xf>
    <xf numFmtId="178" fontId="32" fillId="0" borderId="77" xfId="18" applyNumberFormat="1" applyFont="1" applyFill="1" applyBorder="1" applyAlignment="1">
      <alignment horizontal="left" vertical="center" shrinkToFit="1"/>
    </xf>
    <xf numFmtId="178" fontId="32" fillId="0" borderId="78" xfId="18" applyNumberFormat="1" applyFont="1" applyFill="1" applyBorder="1" applyAlignment="1">
      <alignment horizontal="left" vertical="center" shrinkToFit="1"/>
    </xf>
    <xf numFmtId="0" fontId="32" fillId="0" borderId="79" xfId="18" applyFont="1" applyFill="1" applyBorder="1" applyAlignment="1">
      <alignment horizontal="left" vertical="center" shrinkToFit="1"/>
    </xf>
    <xf numFmtId="177" fontId="32" fillId="0" borderId="77" xfId="18" applyNumberFormat="1" applyFont="1" applyFill="1" applyBorder="1" applyAlignment="1">
      <alignment horizontal="center" vertical="center" shrinkToFit="1"/>
    </xf>
    <xf numFmtId="0" fontId="32" fillId="0" borderId="77" xfId="18" applyFont="1" applyFill="1" applyBorder="1" applyAlignment="1">
      <alignment horizontal="center" vertical="center" shrinkToFit="1"/>
    </xf>
    <xf numFmtId="0" fontId="32" fillId="0" borderId="78" xfId="18" applyFont="1" applyFill="1" applyBorder="1" applyAlignment="1">
      <alignment vertical="center" shrinkToFit="1"/>
    </xf>
    <xf numFmtId="0" fontId="32" fillId="0" borderId="0" xfId="18" applyFont="1" applyFill="1" applyAlignment="1">
      <alignment vertical="center" shrinkToFit="1"/>
    </xf>
    <xf numFmtId="0" fontId="32" fillId="0" borderId="69" xfId="18" applyFont="1" applyFill="1" applyBorder="1" applyAlignment="1">
      <alignment horizontal="left" vertical="center" shrinkToFit="1"/>
    </xf>
    <xf numFmtId="0" fontId="36" fillId="0" borderId="33" xfId="18" applyFont="1" applyFill="1" applyBorder="1" applyAlignment="1">
      <alignment horizontal="left" vertical="center" shrinkToFit="1"/>
    </xf>
    <xf numFmtId="0" fontId="32" fillId="0" borderId="69" xfId="18" applyFont="1" applyFill="1" applyBorder="1" applyAlignment="1">
      <alignment horizontal="center" vertical="center" shrinkToFit="1"/>
    </xf>
    <xf numFmtId="0" fontId="37" fillId="0" borderId="77" xfId="18" applyFont="1" applyFill="1" applyBorder="1" applyAlignment="1">
      <alignment vertical="center" shrinkToFit="1"/>
    </xf>
    <xf numFmtId="0" fontId="36" fillId="0" borderId="77" xfId="18" applyFont="1" applyFill="1" applyBorder="1" applyAlignment="1">
      <alignment horizontal="left" vertical="center" shrinkToFit="1"/>
    </xf>
    <xf numFmtId="0" fontId="36" fillId="0" borderId="82" xfId="18" applyFont="1" applyFill="1" applyBorder="1" applyAlignment="1">
      <alignment horizontal="left" vertical="center" shrinkToFit="1"/>
    </xf>
    <xf numFmtId="0" fontId="32" fillId="0" borderId="82" xfId="18" applyFont="1" applyFill="1" applyBorder="1" applyAlignment="1">
      <alignment horizontal="left" vertical="center" shrinkToFit="1"/>
    </xf>
    <xf numFmtId="0" fontId="38" fillId="0" borderId="0" xfId="18" quotePrefix="1" applyFont="1" applyBorder="1">
      <alignment vertical="center"/>
    </xf>
    <xf numFmtId="0" fontId="36" fillId="0" borderId="78" xfId="18" applyFont="1" applyFill="1" applyBorder="1" applyAlignment="1">
      <alignment horizontal="left" vertical="center"/>
    </xf>
    <xf numFmtId="0" fontId="32" fillId="0" borderId="33" xfId="18" applyFont="1" applyFill="1" applyBorder="1" applyAlignment="1">
      <alignment horizontal="left" vertical="center" shrinkToFit="1"/>
    </xf>
    <xf numFmtId="0" fontId="2" fillId="0" borderId="0" xfId="18" applyBorder="1">
      <alignment vertical="center"/>
    </xf>
    <xf numFmtId="178" fontId="40" fillId="0" borderId="78" xfId="34" applyNumberFormat="1" applyFont="1" applyFill="1" applyBorder="1" applyAlignment="1" applyProtection="1">
      <alignment horizontal="left" vertical="center" shrinkToFit="1"/>
    </xf>
    <xf numFmtId="0" fontId="36" fillId="0" borderId="77" xfId="18" applyFont="1" applyFill="1" applyBorder="1" applyAlignment="1">
      <alignment horizontal="center" vertical="center" shrinkToFit="1"/>
    </xf>
    <xf numFmtId="0" fontId="32" fillId="0" borderId="78" xfId="18" applyFont="1" applyFill="1" applyBorder="1" applyAlignment="1">
      <alignment horizontal="center" vertical="center" shrinkToFit="1"/>
    </xf>
    <xf numFmtId="178" fontId="32" fillId="0" borderId="77" xfId="34" applyNumberFormat="1" applyFont="1" applyFill="1" applyBorder="1" applyAlignment="1" applyProtection="1">
      <alignment horizontal="left" vertical="center" shrinkToFit="1"/>
    </xf>
    <xf numFmtId="178" fontId="32" fillId="0" borderId="78" xfId="18" applyNumberFormat="1" applyFont="1" applyFill="1" applyBorder="1" applyAlignment="1">
      <alignment horizontal="left" vertical="center" wrapText="1" shrinkToFit="1"/>
    </xf>
    <xf numFmtId="178" fontId="36" fillId="0" borderId="82" xfId="18" applyNumberFormat="1" applyFont="1" applyFill="1" applyBorder="1" applyAlignment="1">
      <alignment horizontal="left" vertical="center" shrinkToFit="1"/>
    </xf>
    <xf numFmtId="0" fontId="38" fillId="0" borderId="0" xfId="18" applyFont="1" applyBorder="1">
      <alignment vertical="center"/>
    </xf>
    <xf numFmtId="0" fontId="35" fillId="0" borderId="80" xfId="18" applyFont="1" applyFill="1" applyBorder="1" applyAlignment="1">
      <alignment vertical="center" shrinkToFit="1"/>
    </xf>
    <xf numFmtId="0" fontId="36" fillId="0" borderId="69" xfId="18" applyFont="1" applyFill="1" applyBorder="1" applyAlignment="1">
      <alignment horizontal="left" vertical="center" shrinkToFit="1"/>
    </xf>
    <xf numFmtId="0" fontId="36" fillId="0" borderId="69" xfId="18" applyFont="1" applyFill="1" applyBorder="1" applyAlignment="1">
      <alignment horizontal="center" vertical="center" shrinkToFit="1"/>
    </xf>
    <xf numFmtId="49" fontId="36" fillId="0" borderId="77" xfId="18" applyNumberFormat="1" applyFont="1" applyFill="1" applyBorder="1" applyAlignment="1">
      <alignment horizontal="center" vertical="center"/>
    </xf>
    <xf numFmtId="0" fontId="2" fillId="0" borderId="0" xfId="18" quotePrefix="1" applyBorder="1">
      <alignment vertical="center"/>
    </xf>
    <xf numFmtId="178" fontId="36" fillId="0" borderId="69" xfId="18" applyNumberFormat="1" applyFont="1" applyFill="1" applyBorder="1" applyAlignment="1">
      <alignment horizontal="left" vertical="center" shrinkToFit="1"/>
    </xf>
    <xf numFmtId="178" fontId="36" fillId="0" borderId="78" xfId="18" applyNumberFormat="1" applyFont="1" applyFill="1" applyBorder="1" applyAlignment="1">
      <alignment horizontal="left" vertical="center" shrinkToFit="1"/>
    </xf>
    <xf numFmtId="178" fontId="39" fillId="0" borderId="82" xfId="34" applyNumberFormat="1" applyFill="1" applyBorder="1" applyAlignment="1" applyProtection="1">
      <alignment horizontal="left" vertical="center" shrinkToFit="1"/>
    </xf>
    <xf numFmtId="178" fontId="32" fillId="0" borderId="82" xfId="18" applyNumberFormat="1" applyFont="1" applyFill="1" applyBorder="1" applyAlignment="1">
      <alignment horizontal="left" vertical="center" wrapText="1" shrinkToFit="1"/>
    </xf>
    <xf numFmtId="0" fontId="32" fillId="6" borderId="77" xfId="18" applyFont="1" applyFill="1" applyBorder="1" applyAlignment="1">
      <alignment horizontal="center" vertical="center" shrinkToFit="1"/>
    </xf>
    <xf numFmtId="178" fontId="36" fillId="0" borderId="82" xfId="18" applyNumberFormat="1" applyFont="1" applyFill="1" applyBorder="1" applyAlignment="1">
      <alignment horizontal="left" vertical="center" wrapText="1" shrinkToFit="1"/>
    </xf>
    <xf numFmtId="0" fontId="2" fillId="0" borderId="69" xfId="18" applyBorder="1">
      <alignment vertical="center"/>
    </xf>
    <xf numFmtId="178" fontId="41" fillId="0" borderId="78" xfId="18" applyNumberFormat="1" applyFont="1" applyFill="1" applyBorder="1" applyAlignment="1">
      <alignment horizontal="left" vertical="center" wrapText="1" shrinkToFit="1"/>
    </xf>
    <xf numFmtId="56" fontId="32" fillId="0" borderId="0" xfId="18" applyNumberFormat="1" applyFont="1" applyFill="1" applyAlignment="1">
      <alignment horizontal="left" vertical="center" shrinkToFit="1"/>
    </xf>
    <xf numFmtId="0" fontId="32" fillId="0" borderId="83" xfId="18" applyFont="1" applyFill="1" applyBorder="1" applyAlignment="1">
      <alignment horizontal="left" vertical="center" shrinkToFit="1"/>
    </xf>
    <xf numFmtId="178" fontId="39" fillId="0" borderId="77" xfId="34" applyNumberFormat="1" applyFill="1" applyBorder="1" applyAlignment="1" applyProtection="1">
      <alignment horizontal="left" vertical="center" shrinkToFit="1"/>
    </xf>
    <xf numFmtId="178" fontId="42" fillId="0" borderId="78" xfId="18" applyNumberFormat="1" applyFont="1" applyFill="1" applyBorder="1" applyAlignment="1">
      <alignment horizontal="left" vertical="center" shrinkToFit="1"/>
    </xf>
    <xf numFmtId="0" fontId="36" fillId="0" borderId="79" xfId="18" applyFont="1" applyFill="1" applyBorder="1" applyAlignment="1">
      <alignment horizontal="left" vertical="center" shrinkToFit="1"/>
    </xf>
    <xf numFmtId="0" fontId="39" fillId="0" borderId="0" xfId="34" applyBorder="1" applyAlignment="1" applyProtection="1">
      <alignment vertical="center"/>
    </xf>
    <xf numFmtId="178" fontId="32" fillId="0" borderId="82" xfId="18" quotePrefix="1" applyNumberFormat="1" applyFont="1" applyFill="1" applyBorder="1" applyAlignment="1">
      <alignment horizontal="left" vertical="center" shrinkToFit="1"/>
    </xf>
    <xf numFmtId="178" fontId="32" fillId="0" borderId="77" xfId="34" quotePrefix="1" applyNumberFormat="1" applyFont="1" applyFill="1" applyBorder="1" applyAlignment="1" applyProtection="1">
      <alignment horizontal="left" vertical="center" shrinkToFit="1"/>
    </xf>
    <xf numFmtId="0" fontId="36" fillId="0" borderId="79" xfId="18" applyFont="1" applyFill="1" applyBorder="1" applyAlignment="1">
      <alignment horizontal="center" vertical="center" shrinkToFit="1"/>
    </xf>
    <xf numFmtId="178" fontId="43" fillId="0" borderId="78" xfId="34" applyNumberFormat="1" applyFont="1" applyFill="1" applyBorder="1" applyAlignment="1" applyProtection="1">
      <alignment horizontal="left" vertical="center" shrinkToFit="1"/>
    </xf>
    <xf numFmtId="177" fontId="36" fillId="0" borderId="77" xfId="18" applyNumberFormat="1" applyFont="1" applyFill="1" applyBorder="1" applyAlignment="1">
      <alignment horizontal="center" vertical="center" shrinkToFit="1"/>
    </xf>
    <xf numFmtId="0" fontId="36" fillId="0" borderId="78" xfId="18" applyFont="1" applyFill="1" applyBorder="1" applyAlignment="1">
      <alignment vertical="center" shrinkToFit="1"/>
    </xf>
    <xf numFmtId="0" fontId="36" fillId="0" borderId="0" xfId="18" applyFont="1" applyFill="1" applyAlignment="1">
      <alignment horizontal="center" vertical="center" shrinkToFit="1"/>
    </xf>
    <xf numFmtId="0" fontId="36" fillId="0" borderId="83" xfId="18" applyFont="1" applyFill="1" applyBorder="1" applyAlignment="1">
      <alignment horizontal="left" vertical="center" shrinkToFit="1"/>
    </xf>
    <xf numFmtId="0" fontId="36" fillId="0" borderId="0" xfId="18" applyFont="1" applyFill="1" applyAlignment="1">
      <alignment horizontal="left" vertical="center" shrinkToFit="1"/>
    </xf>
    <xf numFmtId="0" fontId="36" fillId="0" borderId="0" xfId="18" applyFont="1" applyFill="1" applyAlignment="1">
      <alignment vertical="center" shrinkToFit="1"/>
    </xf>
    <xf numFmtId="178" fontId="32" fillId="0" borderId="78" xfId="18" quotePrefix="1" applyNumberFormat="1" applyFont="1" applyFill="1" applyBorder="1" applyAlignment="1">
      <alignment horizontal="left" vertical="center" shrinkToFit="1"/>
    </xf>
    <xf numFmtId="178" fontId="37" fillId="0" borderId="78" xfId="18" applyNumberFormat="1" applyFont="1" applyFill="1" applyBorder="1" applyAlignment="1">
      <alignment horizontal="left" vertical="center" shrinkToFit="1"/>
    </xf>
    <xf numFmtId="0" fontId="32" fillId="0" borderId="77" xfId="18" applyFont="1" applyFill="1" applyBorder="1" applyAlignment="1">
      <alignment vertical="center" shrinkToFit="1"/>
    </xf>
    <xf numFmtId="178" fontId="35" fillId="0" borderId="78" xfId="18" applyNumberFormat="1" applyFont="1" applyFill="1" applyBorder="1" applyAlignment="1">
      <alignment horizontal="left" vertical="center" wrapText="1" shrinkToFit="1"/>
    </xf>
    <xf numFmtId="178" fontId="32" fillId="0" borderId="69" xfId="18" applyNumberFormat="1" applyFont="1" applyFill="1" applyBorder="1" applyAlignment="1">
      <alignment horizontal="left" vertical="center" shrinkToFit="1"/>
    </xf>
    <xf numFmtId="178" fontId="34" fillId="0" borderId="78" xfId="34" applyNumberFormat="1" applyFont="1" applyFill="1" applyBorder="1" applyAlignment="1" applyProtection="1">
      <alignment horizontal="left" vertical="center" wrapText="1" shrinkToFit="1"/>
    </xf>
    <xf numFmtId="0" fontId="37" fillId="0" borderId="77" xfId="18" applyFont="1" applyFill="1" applyBorder="1" applyAlignment="1">
      <alignment horizontal="left" vertical="center" shrinkToFit="1"/>
    </xf>
    <xf numFmtId="0" fontId="35" fillId="0" borderId="77" xfId="18" applyFont="1" applyFill="1" applyBorder="1" applyAlignment="1">
      <alignment horizontal="center" vertical="center" shrinkToFit="1"/>
    </xf>
    <xf numFmtId="178" fontId="37" fillId="0" borderId="78" xfId="18" applyNumberFormat="1" applyFont="1" applyFill="1" applyBorder="1" applyAlignment="1">
      <alignment horizontal="left" vertical="center" wrapText="1" shrinkToFit="1"/>
    </xf>
    <xf numFmtId="0" fontId="36" fillId="0" borderId="77" xfId="18" applyFont="1" applyFill="1" applyBorder="1" applyAlignment="1">
      <alignment vertical="center" shrinkToFit="1"/>
    </xf>
    <xf numFmtId="178" fontId="36" fillId="0" borderId="78" xfId="18" applyNumberFormat="1" applyFont="1" applyFill="1" applyBorder="1" applyAlignment="1">
      <alignment horizontal="left" vertical="center" wrapText="1" shrinkToFit="1"/>
    </xf>
    <xf numFmtId="0" fontId="35" fillId="0" borderId="78" xfId="18" applyFont="1" applyFill="1" applyBorder="1" applyAlignment="1">
      <alignment vertical="center" shrinkToFit="1"/>
    </xf>
    <xf numFmtId="0" fontId="35" fillId="0" borderId="0" xfId="18" applyFont="1" applyFill="1" applyAlignment="1">
      <alignment horizontal="center" vertical="center" shrinkToFit="1"/>
    </xf>
    <xf numFmtId="0" fontId="35" fillId="0" borderId="0" xfId="18" applyFont="1" applyFill="1" applyAlignment="1">
      <alignment horizontal="left" vertical="center" shrinkToFit="1"/>
    </xf>
    <xf numFmtId="0" fontId="35" fillId="0" borderId="0" xfId="18" applyFont="1" applyFill="1" applyAlignment="1">
      <alignment vertical="center" shrinkToFit="1"/>
    </xf>
    <xf numFmtId="0" fontId="44" fillId="0" borderId="0" xfId="18" applyFont="1" applyFill="1" applyAlignment="1">
      <alignment horizontal="left" vertical="center" shrinkToFit="1"/>
    </xf>
    <xf numFmtId="0" fontId="44" fillId="0" borderId="0" xfId="18" applyFont="1" applyFill="1" applyAlignment="1">
      <alignment vertical="center" shrinkToFit="1"/>
    </xf>
    <xf numFmtId="0" fontId="32" fillId="0" borderId="78" xfId="18" applyFont="1" applyFill="1" applyBorder="1" applyAlignment="1">
      <alignment horizontal="left" vertical="center" shrinkToFit="1"/>
    </xf>
    <xf numFmtId="178" fontId="32" fillId="0" borderId="77" xfId="18" applyNumberFormat="1" applyFont="1" applyFill="1" applyBorder="1" applyAlignment="1">
      <alignment horizontal="center" vertical="center" shrinkToFit="1"/>
    </xf>
    <xf numFmtId="49" fontId="32" fillId="0" borderId="79" xfId="18" applyNumberFormat="1" applyFont="1" applyFill="1" applyBorder="1" applyAlignment="1">
      <alignment horizontal="left" vertical="center" shrinkToFit="1"/>
    </xf>
    <xf numFmtId="0" fontId="40" fillId="0" borderId="78" xfId="34" applyFont="1" applyFill="1" applyBorder="1" applyAlignment="1" applyProtection="1">
      <alignment horizontal="left" vertical="center" shrinkToFit="1"/>
    </xf>
    <xf numFmtId="178" fontId="36" fillId="0" borderId="77" xfId="18" applyNumberFormat="1" applyFont="1" applyFill="1" applyBorder="1" applyAlignment="1">
      <alignment horizontal="left" vertical="center" shrinkToFit="1"/>
    </xf>
    <xf numFmtId="178" fontId="32" fillId="0" borderId="77" xfId="18" applyNumberFormat="1" applyFont="1" applyFill="1" applyBorder="1" applyAlignment="1">
      <alignment horizontal="left" vertical="center" wrapText="1" shrinkToFit="1"/>
    </xf>
    <xf numFmtId="0" fontId="32" fillId="0" borderId="78" xfId="18" applyFont="1" applyFill="1" applyBorder="1" applyAlignment="1">
      <alignment horizontal="left" vertical="center" wrapText="1" shrinkToFit="1"/>
    </xf>
    <xf numFmtId="0" fontId="39" fillId="0" borderId="82" xfId="34" applyFill="1" applyBorder="1" applyAlignment="1" applyProtection="1">
      <alignment horizontal="left" vertical="center" shrinkToFit="1"/>
    </xf>
    <xf numFmtId="178" fontId="35" fillId="0" borderId="82" xfId="18" applyNumberFormat="1" applyFont="1" applyFill="1" applyBorder="1" applyAlignment="1">
      <alignment horizontal="left" vertical="center" wrapText="1" shrinkToFit="1"/>
    </xf>
    <xf numFmtId="0" fontId="32" fillId="0" borderId="78" xfId="34" applyFont="1" applyFill="1" applyBorder="1" applyAlignment="1" applyProtection="1">
      <alignment horizontal="left" vertical="center" wrapText="1" shrinkToFit="1"/>
    </xf>
    <xf numFmtId="0" fontId="32" fillId="0" borderId="84" xfId="18" applyFont="1" applyFill="1" applyBorder="1" applyAlignment="1">
      <alignment horizontal="left" vertical="center" shrinkToFit="1"/>
    </xf>
    <xf numFmtId="0" fontId="32" fillId="0" borderId="77" xfId="18" quotePrefix="1" applyFont="1" applyFill="1" applyBorder="1" applyAlignment="1">
      <alignment horizontal="left" vertical="center" shrinkToFit="1"/>
    </xf>
    <xf numFmtId="0" fontId="32" fillId="0" borderId="85" xfId="18" applyFont="1" applyFill="1" applyBorder="1" applyAlignment="1">
      <alignment horizontal="center" vertical="center" shrinkToFit="1"/>
    </xf>
    <xf numFmtId="0" fontId="32" fillId="0" borderId="86" xfId="18" applyFont="1" applyFill="1" applyBorder="1" applyAlignment="1">
      <alignment vertical="center" shrinkToFit="1"/>
    </xf>
    <xf numFmtId="0" fontId="32" fillId="0" borderId="86" xfId="18" applyFont="1" applyFill="1" applyBorder="1" applyAlignment="1">
      <alignment horizontal="left" vertical="center" shrinkToFit="1"/>
    </xf>
    <xf numFmtId="0" fontId="32" fillId="0" borderId="87" xfId="18" applyFont="1" applyFill="1" applyBorder="1" applyAlignment="1">
      <alignment horizontal="left" vertical="center" shrinkToFit="1"/>
    </xf>
    <xf numFmtId="0" fontId="32" fillId="0" borderId="87" xfId="18" applyFont="1" applyFill="1" applyBorder="1" applyAlignment="1">
      <alignment horizontal="center" vertical="center" shrinkToFit="1"/>
    </xf>
    <xf numFmtId="0" fontId="32" fillId="0" borderId="88" xfId="18" applyFont="1" applyFill="1" applyBorder="1" applyAlignment="1">
      <alignment horizontal="left" vertical="center" shrinkToFit="1"/>
    </xf>
    <xf numFmtId="0" fontId="32" fillId="0" borderId="89" xfId="18" applyFont="1" applyFill="1" applyBorder="1" applyAlignment="1">
      <alignment horizontal="left" vertical="center" shrinkToFit="1"/>
    </xf>
    <xf numFmtId="0" fontId="32" fillId="0" borderId="90" xfId="18" applyFont="1" applyFill="1" applyBorder="1" applyAlignment="1">
      <alignment horizontal="center" vertical="center" shrinkToFit="1"/>
    </xf>
    <xf numFmtId="49" fontId="32" fillId="0" borderId="87" xfId="18" applyNumberFormat="1" applyFont="1" applyFill="1" applyBorder="1" applyAlignment="1">
      <alignment horizontal="center" vertical="center"/>
    </xf>
    <xf numFmtId="0" fontId="35" fillId="0" borderId="87" xfId="18" applyFont="1" applyFill="1" applyBorder="1" applyAlignment="1">
      <alignment vertical="center" shrinkToFit="1"/>
    </xf>
    <xf numFmtId="0" fontId="32" fillId="0" borderId="91" xfId="18" applyFont="1" applyFill="1" applyBorder="1" applyAlignment="1">
      <alignment horizontal="left" vertical="center" shrinkToFit="1"/>
    </xf>
    <xf numFmtId="0" fontId="32" fillId="0" borderId="85" xfId="18" applyFont="1" applyFill="1" applyBorder="1" applyAlignment="1">
      <alignment horizontal="left" vertical="center" shrinkToFit="1"/>
    </xf>
    <xf numFmtId="177" fontId="32" fillId="0" borderId="87" xfId="18" applyNumberFormat="1" applyFont="1" applyFill="1" applyBorder="1" applyAlignment="1">
      <alignment horizontal="center" vertical="center" shrinkToFit="1"/>
    </xf>
    <xf numFmtId="0" fontId="32" fillId="0" borderId="91" xfId="18" applyFont="1" applyFill="1" applyBorder="1" applyAlignment="1">
      <alignment vertical="center" shrinkToFit="1"/>
    </xf>
    <xf numFmtId="0" fontId="32" fillId="0" borderId="92" xfId="18" applyFont="1" applyFill="1" applyBorder="1" applyAlignment="1">
      <alignment horizontal="center" vertical="center" shrinkToFit="1"/>
    </xf>
    <xf numFmtId="0" fontId="32" fillId="0" borderId="93" xfId="18" applyFont="1" applyFill="1" applyBorder="1" applyAlignment="1">
      <alignment horizontal="left" vertical="center" shrinkToFit="1"/>
    </xf>
    <xf numFmtId="0" fontId="32" fillId="0" borderId="93" xfId="18" applyFont="1" applyFill="1" applyBorder="1" applyAlignment="1">
      <alignment horizontal="center" vertical="center" shrinkToFit="1"/>
    </xf>
    <xf numFmtId="0" fontId="36" fillId="0" borderId="94" xfId="18" applyFont="1" applyFill="1" applyBorder="1" applyAlignment="1">
      <alignment vertical="center" shrinkToFit="1"/>
    </xf>
    <xf numFmtId="0" fontId="36" fillId="0" borderId="28" xfId="18" applyFont="1" applyFill="1" applyBorder="1" applyAlignment="1">
      <alignment vertical="center" shrinkToFit="1"/>
    </xf>
    <xf numFmtId="0" fontId="32" fillId="0" borderId="95" xfId="18" applyFont="1" applyFill="1" applyBorder="1" applyAlignment="1">
      <alignment horizontal="center" vertical="center" shrinkToFit="1"/>
    </xf>
    <xf numFmtId="49" fontId="36" fillId="0" borderId="93" xfId="18" applyNumberFormat="1" applyFont="1" applyFill="1" applyBorder="1" applyAlignment="1">
      <alignment horizontal="center" vertical="center" shrinkToFit="1"/>
    </xf>
    <xf numFmtId="0" fontId="37" fillId="0" borderId="93" xfId="18" applyFont="1" applyFill="1" applyBorder="1" applyAlignment="1">
      <alignment vertical="center" shrinkToFit="1"/>
    </xf>
    <xf numFmtId="0" fontId="36" fillId="0" borderId="93" xfId="18" applyFont="1" applyFill="1" applyBorder="1" applyAlignment="1">
      <alignment horizontal="left" vertical="center" shrinkToFit="1"/>
    </xf>
    <xf numFmtId="177" fontId="36" fillId="0" borderId="93" xfId="18" applyNumberFormat="1" applyFont="1" applyFill="1" applyBorder="1" applyAlignment="1">
      <alignment horizontal="center" vertical="center" shrinkToFit="1"/>
    </xf>
    <xf numFmtId="0" fontId="32" fillId="0" borderId="94" xfId="18" applyFont="1" applyFill="1" applyBorder="1" applyAlignment="1">
      <alignment vertical="center" shrinkToFit="1"/>
    </xf>
    <xf numFmtId="0" fontId="32" fillId="0" borderId="0" xfId="18" applyFont="1" applyFill="1" applyBorder="1" applyAlignment="1">
      <alignment horizontal="center" vertical="center" shrinkToFit="1"/>
    </xf>
    <xf numFmtId="0" fontId="32" fillId="0" borderId="0" xfId="18" applyFont="1" applyFill="1" applyBorder="1" applyAlignment="1">
      <alignment horizontal="left" vertical="center" shrinkToFit="1"/>
    </xf>
    <xf numFmtId="49" fontId="32" fillId="0" borderId="0" xfId="18" applyNumberFormat="1" applyFont="1" applyFill="1" applyBorder="1" applyAlignment="1">
      <alignment horizontal="center" vertical="center" shrinkToFit="1"/>
    </xf>
    <xf numFmtId="0" fontId="35" fillId="0" borderId="0" xfId="18" applyFont="1" applyFill="1" applyBorder="1" applyAlignment="1">
      <alignment vertical="center" shrinkToFit="1"/>
    </xf>
    <xf numFmtId="177" fontId="32" fillId="0" borderId="0" xfId="18" applyNumberFormat="1" applyFont="1" applyFill="1" applyBorder="1" applyAlignment="1">
      <alignment vertical="center" shrinkToFit="1"/>
    </xf>
    <xf numFmtId="0" fontId="32" fillId="0" borderId="0" xfId="18" applyFont="1" applyFill="1" applyBorder="1" applyAlignment="1">
      <alignment vertical="center" shrinkToFit="1"/>
    </xf>
    <xf numFmtId="49" fontId="32" fillId="0" borderId="0" xfId="18" applyNumberFormat="1" applyFont="1" applyFill="1" applyAlignment="1">
      <alignment horizontal="center" vertical="center" shrinkToFit="1"/>
    </xf>
    <xf numFmtId="177" fontId="32" fillId="0" borderId="0" xfId="18" applyNumberFormat="1" applyFont="1" applyFill="1" applyAlignment="1">
      <alignment vertical="center" shrinkToFit="1"/>
    </xf>
    <xf numFmtId="0" fontId="32" fillId="0" borderId="96" xfId="18" applyFont="1" applyFill="1" applyBorder="1" applyAlignment="1">
      <alignment horizontal="left" vertical="center" shrinkToFit="1"/>
    </xf>
    <xf numFmtId="0" fontId="32" fillId="0" borderId="82" xfId="18" applyFont="1" applyFill="1" applyBorder="1" applyAlignment="1">
      <alignment horizontal="center" vertical="center" shrinkToFit="1"/>
    </xf>
    <xf numFmtId="0" fontId="32" fillId="7" borderId="0" xfId="18" applyFont="1" applyFill="1" applyAlignment="1">
      <alignment horizontal="center" vertical="center" shrinkToFit="1"/>
    </xf>
    <xf numFmtId="0" fontId="32" fillId="7" borderId="75" xfId="18" applyFont="1" applyFill="1" applyBorder="1" applyAlignment="1">
      <alignment horizontal="center" vertical="center" wrapText="1" shrinkToFit="1"/>
    </xf>
    <xf numFmtId="0" fontId="32" fillId="7" borderId="84" xfId="18" applyFont="1" applyFill="1" applyBorder="1" applyAlignment="1">
      <alignment horizontal="center" vertical="center" wrapText="1" shrinkToFit="1"/>
    </xf>
    <xf numFmtId="0" fontId="32" fillId="7" borderId="74" xfId="18" applyFont="1" applyFill="1" applyBorder="1" applyAlignment="1">
      <alignment horizontal="left" vertical="center" shrinkToFit="1"/>
    </xf>
    <xf numFmtId="0" fontId="32" fillId="7" borderId="82" xfId="18" applyFont="1" applyFill="1" applyBorder="1" applyAlignment="1">
      <alignment horizontal="left" vertical="center" shrinkToFit="1"/>
    </xf>
    <xf numFmtId="0" fontId="32" fillId="7" borderId="0" xfId="18" applyFont="1" applyFill="1" applyAlignment="1">
      <alignment horizontal="left"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indent="1"/>
    </xf>
    <xf numFmtId="0" fontId="6" fillId="0" borderId="0" xfId="25" applyFont="1" applyFill="1">
      <alignment vertical="center"/>
    </xf>
    <xf numFmtId="0" fontId="7" fillId="0" borderId="0" xfId="25" applyFont="1" applyFill="1">
      <alignment vertical="center"/>
    </xf>
    <xf numFmtId="0" fontId="46" fillId="0" borderId="0" xfId="0" applyFont="1">
      <alignment vertical="center"/>
    </xf>
    <xf numFmtId="0" fontId="46" fillId="0" borderId="0" xfId="25" applyFont="1">
      <alignment vertical="center"/>
    </xf>
    <xf numFmtId="0" fontId="46" fillId="0" borderId="0" xfId="25" applyFont="1" applyFill="1">
      <alignment vertical="center"/>
    </xf>
    <xf numFmtId="0" fontId="46" fillId="0" borderId="0" xfId="0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 indent="1"/>
    </xf>
    <xf numFmtId="0" fontId="47" fillId="0" borderId="0" xfId="25" applyFont="1" applyFill="1">
      <alignment vertical="center"/>
    </xf>
    <xf numFmtId="0" fontId="46" fillId="0" borderId="0" xfId="0" applyFont="1" applyBorder="1" applyAlignment="1">
      <alignment vertical="center"/>
    </xf>
    <xf numFmtId="0" fontId="49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35" xfId="0" applyFont="1" applyFill="1" applyBorder="1" applyAlignment="1">
      <alignment horizontal="center" vertical="center"/>
    </xf>
    <xf numFmtId="0" fontId="51" fillId="0" borderId="25" xfId="0" applyFont="1" applyFill="1" applyBorder="1" applyAlignment="1">
      <alignment horizontal="center" vertical="center"/>
    </xf>
    <xf numFmtId="0" fontId="51" fillId="0" borderId="48" xfId="0" applyFont="1" applyFill="1" applyBorder="1" applyAlignment="1">
      <alignment horizontal="center" vertical="center"/>
    </xf>
    <xf numFmtId="0" fontId="51" fillId="0" borderId="48" xfId="0" applyFont="1" applyBorder="1" applyAlignment="1">
      <alignment horizontal="left" vertical="center" shrinkToFit="1"/>
    </xf>
    <xf numFmtId="0" fontId="51" fillId="0" borderId="101" xfId="0" applyFont="1" applyBorder="1" applyAlignment="1">
      <alignment vertical="center" shrinkToFit="1"/>
    </xf>
    <xf numFmtId="0" fontId="53" fillId="0" borderId="0" xfId="25" applyFont="1" applyFill="1" applyAlignment="1">
      <alignment horizontal="center" wrapText="1"/>
    </xf>
    <xf numFmtId="0" fontId="53" fillId="0" borderId="0" xfId="25" applyFont="1" applyFill="1" applyAlignment="1">
      <alignment horizontal="center"/>
    </xf>
    <xf numFmtId="0" fontId="56" fillId="0" borderId="6" xfId="25" applyFont="1" applyFill="1" applyBorder="1" applyAlignment="1">
      <alignment horizontal="center" vertical="center" wrapText="1"/>
    </xf>
    <xf numFmtId="0" fontId="57" fillId="0" borderId="42" xfId="25" applyFont="1" applyFill="1" applyBorder="1" applyAlignment="1">
      <alignment horizontal="center" vertical="center" shrinkToFit="1"/>
    </xf>
    <xf numFmtId="0" fontId="57" fillId="0" borderId="5" xfId="25" applyFont="1" applyFill="1" applyBorder="1" applyAlignment="1">
      <alignment horizontal="center" vertical="center" wrapText="1"/>
    </xf>
    <xf numFmtId="0" fontId="51" fillId="0" borderId="3" xfId="25" applyFont="1" applyFill="1" applyBorder="1" applyAlignment="1">
      <alignment horizontal="center" vertical="center" wrapText="1"/>
    </xf>
    <xf numFmtId="0" fontId="51" fillId="8" borderId="21" xfId="25" applyFont="1" applyFill="1" applyBorder="1" applyAlignment="1">
      <alignment horizontal="center" vertical="center"/>
    </xf>
    <xf numFmtId="0" fontId="51" fillId="0" borderId="11" xfId="25" applyFont="1" applyFill="1" applyBorder="1" applyAlignment="1">
      <alignment horizontal="center" vertical="center"/>
    </xf>
    <xf numFmtId="0" fontId="57" fillId="0" borderId="13" xfId="25" applyFont="1" applyFill="1" applyBorder="1" applyAlignment="1">
      <alignment vertical="center" wrapText="1" shrinkToFit="1"/>
    </xf>
    <xf numFmtId="0" fontId="57" fillId="0" borderId="13" xfId="25" applyFont="1" applyFill="1" applyBorder="1" applyAlignment="1">
      <alignment vertical="center" wrapText="1"/>
    </xf>
    <xf numFmtId="0" fontId="51" fillId="0" borderId="14" xfId="25" applyFont="1" applyFill="1" applyBorder="1" applyAlignment="1">
      <alignment horizontal="center" vertical="center" wrapText="1"/>
    </xf>
    <xf numFmtId="0" fontId="57" fillId="0" borderId="13" xfId="25" applyFont="1" applyFill="1" applyBorder="1" applyAlignment="1">
      <alignment horizontal="left" vertical="center" wrapText="1"/>
    </xf>
    <xf numFmtId="0" fontId="51" fillId="8" borderId="22" xfId="25" applyFont="1" applyFill="1" applyBorder="1" applyAlignment="1">
      <alignment horizontal="center" vertical="center"/>
    </xf>
    <xf numFmtId="0" fontId="51" fillId="0" borderId="17" xfId="25" applyFont="1" applyFill="1" applyBorder="1" applyAlignment="1">
      <alignment horizontal="center" vertical="center"/>
    </xf>
    <xf numFmtId="0" fontId="51" fillId="8" borderId="20" xfId="25" applyFont="1" applyFill="1" applyBorder="1" applyAlignment="1">
      <alignment horizontal="center" vertical="center"/>
    </xf>
    <xf numFmtId="0" fontId="51" fillId="8" borderId="23" xfId="25" applyFont="1" applyFill="1" applyBorder="1" applyAlignment="1">
      <alignment horizontal="center" vertical="center"/>
    </xf>
    <xf numFmtId="0" fontId="57" fillId="0" borderId="19" xfId="25" applyFont="1" applyFill="1" applyBorder="1" applyAlignment="1">
      <alignment vertical="center" wrapText="1"/>
    </xf>
    <xf numFmtId="0" fontId="51" fillId="8" borderId="99" xfId="25" applyFont="1" applyFill="1" applyBorder="1" applyAlignment="1">
      <alignment horizontal="center" vertical="center"/>
    </xf>
    <xf numFmtId="0" fontId="58" fillId="0" borderId="10" xfId="25" applyFont="1" applyFill="1" applyBorder="1" applyAlignment="1">
      <alignment vertical="center" wrapText="1"/>
    </xf>
    <xf numFmtId="0" fontId="51" fillId="0" borderId="10" xfId="25" applyFont="1" applyFill="1" applyBorder="1" applyAlignment="1">
      <alignment vertical="center" wrapText="1"/>
    </xf>
    <xf numFmtId="0" fontId="51" fillId="0" borderId="4" xfId="25" applyFont="1" applyFill="1" applyBorder="1" applyAlignment="1">
      <alignment horizontal="center" vertical="center"/>
    </xf>
    <xf numFmtId="0" fontId="51" fillId="0" borderId="4" xfId="25" applyFont="1" applyFill="1" applyBorder="1" applyAlignment="1">
      <alignment vertical="center" textRotation="255"/>
    </xf>
    <xf numFmtId="0" fontId="51" fillId="0" borderId="4" xfId="25" applyFont="1" applyFill="1" applyBorder="1" applyAlignment="1">
      <alignment horizontal="left" vertical="center"/>
    </xf>
    <xf numFmtId="0" fontId="51" fillId="0" borderId="0" xfId="0" applyFont="1" applyFill="1">
      <alignment vertical="center"/>
    </xf>
    <xf numFmtId="0" fontId="51" fillId="0" borderId="0" xfId="25" applyFont="1" applyFill="1">
      <alignment vertical="center"/>
    </xf>
    <xf numFmtId="0" fontId="51" fillId="0" borderId="35" xfId="0" applyFont="1" applyBorder="1" applyAlignment="1">
      <alignment horizontal="left" vertical="center" shrinkToFit="1"/>
    </xf>
    <xf numFmtId="0" fontId="51" fillId="0" borderId="25" xfId="0" applyFont="1" applyBorder="1" applyAlignment="1">
      <alignment horizontal="left" vertical="center" shrinkToFit="1"/>
    </xf>
    <xf numFmtId="0" fontId="57" fillId="0" borderId="18" xfId="25" applyFont="1" applyFill="1" applyBorder="1" applyAlignment="1">
      <alignment vertical="center" wrapText="1" shrinkToFit="1"/>
    </xf>
    <xf numFmtId="0" fontId="51" fillId="0" borderId="48" xfId="0" applyFont="1" applyBorder="1" applyAlignment="1">
      <alignment horizontal="center" vertical="center" shrinkToFit="1"/>
    </xf>
    <xf numFmtId="0" fontId="57" fillId="0" borderId="12" xfId="25" applyFont="1" applyFill="1" applyBorder="1" applyAlignment="1">
      <alignment horizontal="center" vertical="center"/>
    </xf>
    <xf numFmtId="0" fontId="57" fillId="0" borderId="11" xfId="25" applyFont="1" applyFill="1" applyBorder="1" applyAlignment="1">
      <alignment horizontal="center" vertical="center"/>
    </xf>
    <xf numFmtId="0" fontId="57" fillId="0" borderId="17" xfId="25" applyFont="1" applyFill="1" applyBorder="1" applyAlignment="1">
      <alignment horizontal="center" vertical="center"/>
    </xf>
    <xf numFmtId="0" fontId="57" fillId="0" borderId="34" xfId="0" applyFont="1" applyBorder="1" applyAlignment="1">
      <alignment horizontal="center" vertical="center" wrapText="1" shrinkToFit="1"/>
    </xf>
    <xf numFmtId="0" fontId="57" fillId="0" borderId="36" xfId="0" applyFont="1" applyBorder="1" applyAlignment="1">
      <alignment vertical="center" wrapText="1"/>
    </xf>
    <xf numFmtId="0" fontId="57" fillId="0" borderId="71" xfId="0" applyFont="1" applyBorder="1" applyAlignment="1">
      <alignment vertical="center"/>
    </xf>
    <xf numFmtId="0" fontId="57" fillId="0" borderId="71" xfId="0" applyFont="1" applyBorder="1" applyAlignment="1">
      <alignment vertical="center" shrinkToFit="1"/>
    </xf>
    <xf numFmtId="0" fontId="57" fillId="0" borderId="37" xfId="0" applyFont="1" applyBorder="1" applyAlignment="1">
      <alignment horizontal="center" vertical="center" wrapText="1" shrinkToFit="1"/>
    </xf>
    <xf numFmtId="0" fontId="57" fillId="0" borderId="67" xfId="0" applyFont="1" applyBorder="1" applyAlignment="1">
      <alignment horizontal="center" vertical="center" wrapText="1"/>
    </xf>
    <xf numFmtId="0" fontId="57" fillId="0" borderId="67" xfId="0" applyFont="1" applyBorder="1" applyAlignment="1">
      <alignment horizontal="center" vertical="center"/>
    </xf>
    <xf numFmtId="0" fontId="57" fillId="0" borderId="67" xfId="0" applyFont="1" applyBorder="1" applyAlignment="1">
      <alignment horizontal="center" vertical="center" shrinkToFit="1"/>
    </xf>
    <xf numFmtId="0" fontId="57" fillId="0" borderId="35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57" fillId="0" borderId="16" xfId="25" applyFont="1" applyFill="1" applyBorder="1" applyAlignment="1">
      <alignment vertical="center" wrapText="1"/>
    </xf>
    <xf numFmtId="0" fontId="57" fillId="0" borderId="10" xfId="25" applyFont="1" applyFill="1" applyBorder="1" applyAlignment="1">
      <alignment vertical="center" wrapText="1"/>
    </xf>
    <xf numFmtId="0" fontId="51" fillId="0" borderId="15" xfId="25" applyFont="1" applyFill="1" applyBorder="1" applyAlignment="1">
      <alignment horizontal="center" vertical="center"/>
    </xf>
    <xf numFmtId="0" fontId="51" fillId="0" borderId="9" xfId="25" applyFont="1" applyFill="1" applyBorder="1" applyAlignment="1">
      <alignment horizontal="center" vertical="center"/>
    </xf>
    <xf numFmtId="0" fontId="57" fillId="0" borderId="15" xfId="25" applyFont="1" applyFill="1" applyBorder="1" applyAlignment="1">
      <alignment horizontal="center" vertical="center"/>
    </xf>
    <xf numFmtId="0" fontId="57" fillId="0" borderId="9" xfId="25" applyFont="1" applyFill="1" applyBorder="1" applyAlignment="1">
      <alignment horizontal="center" vertical="center"/>
    </xf>
    <xf numFmtId="0" fontId="9" fillId="0" borderId="97" xfId="19" applyFont="1" applyBorder="1" applyAlignment="1">
      <alignment horizontal="center" vertical="center" wrapText="1"/>
    </xf>
    <xf numFmtId="0" fontId="57" fillId="0" borderId="118" xfId="25" applyFont="1" applyFill="1" applyBorder="1" applyAlignment="1">
      <alignment vertical="center" wrapText="1" shrinkToFit="1"/>
    </xf>
    <xf numFmtId="0" fontId="57" fillId="0" borderId="119" xfId="25" applyFont="1" applyFill="1" applyBorder="1" applyAlignment="1">
      <alignment vertical="center" wrapText="1" shrinkToFit="1"/>
    </xf>
    <xf numFmtId="0" fontId="57" fillId="0" borderId="118" xfId="25" applyFont="1" applyFill="1" applyBorder="1" applyAlignment="1">
      <alignment horizontal="left" vertical="center" wrapText="1" shrinkToFit="1"/>
    </xf>
    <xf numFmtId="0" fontId="57" fillId="0" borderId="8" xfId="25" applyFont="1" applyFill="1" applyBorder="1" applyAlignment="1">
      <alignment horizontal="left" vertical="center" wrapText="1" shrinkToFit="1"/>
    </xf>
    <xf numFmtId="0" fontId="9" fillId="0" borderId="89" xfId="19" applyFont="1" applyBorder="1" applyAlignment="1">
      <alignment horizontal="center" vertical="center" wrapText="1"/>
    </xf>
    <xf numFmtId="0" fontId="62" fillId="0" borderId="25" xfId="19" applyFont="1" applyBorder="1" applyAlignment="1">
      <alignment horizontal="center" vertical="center" wrapText="1"/>
    </xf>
    <xf numFmtId="0" fontId="63" fillId="0" borderId="0" xfId="28" applyFont="1">
      <alignment vertical="center"/>
    </xf>
    <xf numFmtId="0" fontId="62" fillId="0" borderId="27" xfId="19" applyFont="1" applyBorder="1" applyAlignment="1">
      <alignment horizontal="center" vertical="center" wrapText="1"/>
    </xf>
    <xf numFmtId="0" fontId="57" fillId="0" borderId="9" xfId="25" applyFont="1" applyFill="1" applyBorder="1" applyAlignment="1">
      <alignment horizontal="center" vertical="center"/>
    </xf>
    <xf numFmtId="0" fontId="57" fillId="0" borderId="18" xfId="25" applyFont="1" applyFill="1" applyBorder="1" applyAlignment="1">
      <alignment vertical="center" wrapText="1"/>
    </xf>
    <xf numFmtId="0" fontId="51" fillId="8" borderId="121" xfId="25" applyFont="1" applyFill="1" applyBorder="1" applyAlignment="1">
      <alignment horizontal="center" vertical="center" wrapText="1"/>
    </xf>
    <xf numFmtId="0" fontId="51" fillId="8" borderId="120" xfId="25" applyFont="1" applyFill="1" applyBorder="1" applyAlignment="1">
      <alignment horizontal="center" vertical="center"/>
    </xf>
    <xf numFmtId="0" fontId="57" fillId="0" borderId="98" xfId="25" applyFont="1" applyFill="1" applyBorder="1" applyAlignment="1">
      <alignment horizontal="center" vertical="center"/>
    </xf>
    <xf numFmtId="0" fontId="57" fillId="0" borderId="122" xfId="25" applyFont="1" applyFill="1" applyBorder="1" applyAlignment="1">
      <alignment horizontal="center" vertical="center"/>
    </xf>
    <xf numFmtId="0" fontId="51" fillId="0" borderId="98" xfId="25" applyFont="1" applyFill="1" applyBorder="1" applyAlignment="1">
      <alignment horizontal="center" vertical="center"/>
    </xf>
    <xf numFmtId="0" fontId="51" fillId="0" borderId="122" xfId="25" applyFont="1" applyFill="1" applyBorder="1" applyAlignment="1">
      <alignment horizontal="center" vertical="center"/>
    </xf>
    <xf numFmtId="0" fontId="57" fillId="0" borderId="128" xfId="25" applyFont="1" applyFill="1" applyBorder="1" applyAlignment="1">
      <alignment vertical="center" wrapText="1"/>
    </xf>
    <xf numFmtId="0" fontId="57" fillId="0" borderId="127" xfId="25" applyFont="1" applyFill="1" applyBorder="1" applyAlignment="1">
      <alignment vertical="center" wrapText="1" shrinkToFit="1"/>
    </xf>
    <xf numFmtId="0" fontId="51" fillId="0" borderId="0" xfId="0" applyFont="1" applyFill="1" applyAlignment="1">
      <alignment horizontal="center" vertical="center" shrinkToFit="1"/>
    </xf>
    <xf numFmtId="0" fontId="57" fillId="0" borderId="14" xfId="25" applyFont="1" applyFill="1" applyBorder="1" applyAlignment="1">
      <alignment vertical="center"/>
    </xf>
    <xf numFmtId="0" fontId="57" fillId="0" borderId="38" xfId="25" applyFont="1" applyFill="1" applyBorder="1" applyAlignment="1">
      <alignment vertical="center"/>
    </xf>
    <xf numFmtId="0" fontId="57" fillId="0" borderId="39" xfId="25" applyFont="1" applyFill="1" applyBorder="1" applyAlignment="1">
      <alignment vertical="center"/>
    </xf>
    <xf numFmtId="0" fontId="51" fillId="8" borderId="99" xfId="25" applyFont="1" applyFill="1" applyBorder="1" applyAlignment="1">
      <alignment vertical="center"/>
    </xf>
    <xf numFmtId="0" fontId="51" fillId="8" borderId="20" xfId="25" applyFont="1" applyFill="1" applyBorder="1" applyAlignment="1">
      <alignment vertical="center"/>
    </xf>
    <xf numFmtId="0" fontId="51" fillId="0" borderId="15" xfId="25" applyFont="1" applyFill="1" applyBorder="1" applyAlignment="1">
      <alignment horizontal="center" vertical="center"/>
    </xf>
    <xf numFmtId="0" fontId="51" fillId="0" borderId="9" xfId="25" applyFont="1" applyFill="1" applyBorder="1" applyAlignment="1">
      <alignment horizontal="center" vertical="center"/>
    </xf>
    <xf numFmtId="0" fontId="57" fillId="0" borderId="15" xfId="25" applyFont="1" applyFill="1" applyBorder="1" applyAlignment="1">
      <alignment horizontal="center" vertical="center"/>
    </xf>
    <xf numFmtId="0" fontId="57" fillId="0" borderId="9" xfId="25" applyFont="1" applyFill="1" applyBorder="1" applyAlignment="1">
      <alignment horizontal="center" vertical="center"/>
    </xf>
    <xf numFmtId="0" fontId="57" fillId="0" borderId="114" xfId="25" applyFont="1" applyFill="1" applyBorder="1" applyAlignment="1">
      <alignment vertical="center"/>
    </xf>
    <xf numFmtId="0" fontId="57" fillId="0" borderId="115" xfId="25" applyFont="1" applyFill="1" applyBorder="1" applyAlignment="1">
      <alignment vertical="center"/>
    </xf>
    <xf numFmtId="0" fontId="57" fillId="0" borderId="116" xfId="25" applyFont="1" applyFill="1" applyBorder="1" applyAlignment="1">
      <alignment vertical="center"/>
    </xf>
    <xf numFmtId="0" fontId="57" fillId="0" borderId="117" xfId="25" applyFont="1" applyFill="1" applyBorder="1" applyAlignment="1">
      <alignment vertical="center"/>
    </xf>
    <xf numFmtId="0" fontId="57" fillId="0" borderId="43" xfId="25" applyFont="1" applyFill="1" applyBorder="1" applyAlignment="1">
      <alignment vertical="center"/>
    </xf>
    <xf numFmtId="0" fontId="57" fillId="0" borderId="44" xfId="25" applyFont="1" applyFill="1" applyBorder="1" applyAlignment="1">
      <alignment vertical="center"/>
    </xf>
    <xf numFmtId="0" fontId="57" fillId="0" borderId="50" xfId="25" applyFont="1" applyFill="1" applyBorder="1" applyAlignment="1">
      <alignment vertical="center" shrinkToFit="1"/>
    </xf>
    <xf numFmtId="0" fontId="57" fillId="0" borderId="102" xfId="25" applyFont="1" applyFill="1" applyBorder="1" applyAlignment="1">
      <alignment vertical="center" shrinkToFit="1"/>
    </xf>
    <xf numFmtId="0" fontId="57" fillId="0" borderId="51" xfId="25" applyFont="1" applyFill="1" applyBorder="1" applyAlignment="1">
      <alignment vertical="center" shrinkToFit="1"/>
    </xf>
    <xf numFmtId="0" fontId="57" fillId="0" borderId="113" xfId="25" applyFont="1" applyFill="1" applyBorder="1" applyAlignment="1">
      <alignment vertical="center"/>
    </xf>
    <xf numFmtId="0" fontId="57" fillId="0" borderId="109" xfId="25" applyFont="1" applyFill="1" applyBorder="1" applyAlignment="1">
      <alignment vertical="center"/>
    </xf>
    <xf numFmtId="0" fontId="57" fillId="0" borderId="110" xfId="25" applyFont="1" applyFill="1" applyBorder="1" applyAlignment="1">
      <alignment vertical="center"/>
    </xf>
    <xf numFmtId="0" fontId="57" fillId="0" borderId="14" xfId="25" applyFont="1" applyFill="1" applyBorder="1" applyAlignment="1">
      <alignment vertical="center" wrapText="1"/>
    </xf>
    <xf numFmtId="0" fontId="57" fillId="0" borderId="38" xfId="25" applyFont="1" applyFill="1" applyBorder="1" applyAlignment="1">
      <alignment vertical="center" wrapText="1"/>
    </xf>
    <xf numFmtId="0" fontId="57" fillId="0" borderId="39" xfId="25" applyFont="1" applyFill="1" applyBorder="1" applyAlignment="1">
      <alignment vertical="center" wrapText="1"/>
    </xf>
    <xf numFmtId="0" fontId="51" fillId="0" borderId="12" xfId="25" applyFont="1" applyFill="1" applyBorder="1" applyAlignment="1">
      <alignment horizontal="center" vertical="center" textRotation="255"/>
    </xf>
    <xf numFmtId="0" fontId="51" fillId="0" borderId="7" xfId="25" applyFont="1" applyFill="1" applyBorder="1" applyAlignment="1">
      <alignment horizontal="center" vertical="center" textRotation="255"/>
    </xf>
    <xf numFmtId="0" fontId="57" fillId="0" borderId="14" xfId="25" applyFont="1" applyFill="1" applyBorder="1" applyAlignment="1">
      <alignment vertical="center" shrinkToFit="1"/>
    </xf>
    <xf numFmtId="0" fontId="57" fillId="0" borderId="38" xfId="25" applyFont="1" applyFill="1" applyBorder="1" applyAlignment="1">
      <alignment vertical="center" shrinkToFit="1"/>
    </xf>
    <xf numFmtId="0" fontId="57" fillId="0" borderId="39" xfId="25" applyFont="1" applyFill="1" applyBorder="1" applyAlignment="1">
      <alignment vertical="center" shrinkToFit="1"/>
    </xf>
    <xf numFmtId="0" fontId="57" fillId="0" borderId="16" xfId="25" applyFont="1" applyFill="1" applyBorder="1" applyAlignment="1">
      <alignment vertical="center" wrapText="1"/>
    </xf>
    <xf numFmtId="0" fontId="57" fillId="0" borderId="10" xfId="25" applyFont="1" applyFill="1" applyBorder="1" applyAlignment="1">
      <alignment vertical="center" wrapText="1"/>
    </xf>
    <xf numFmtId="0" fontId="51" fillId="0" borderId="98" xfId="25" applyFont="1" applyFill="1" applyBorder="1" applyAlignment="1">
      <alignment horizontal="center" vertical="center" textRotation="255"/>
    </xf>
    <xf numFmtId="0" fontId="51" fillId="0" borderId="41" xfId="25" applyFont="1" applyFill="1" applyBorder="1" applyAlignment="1">
      <alignment horizontal="center" vertical="center"/>
    </xf>
    <xf numFmtId="0" fontId="51" fillId="0" borderId="1" xfId="25" applyFont="1" applyFill="1" applyBorder="1" applyAlignment="1">
      <alignment horizontal="center" vertical="center"/>
    </xf>
    <xf numFmtId="0" fontId="51" fillId="0" borderId="42" xfId="25" applyFont="1" applyFill="1" applyBorder="1" applyAlignment="1">
      <alignment horizontal="center" vertical="center"/>
    </xf>
    <xf numFmtId="0" fontId="57" fillId="0" borderId="124" xfId="25" applyFont="1" applyFill="1" applyBorder="1" applyAlignment="1">
      <alignment vertical="center"/>
    </xf>
    <xf numFmtId="0" fontId="57" fillId="0" borderId="125" xfId="25" applyFont="1" applyFill="1" applyBorder="1" applyAlignment="1">
      <alignment vertical="center"/>
    </xf>
    <xf numFmtId="0" fontId="57" fillId="0" borderId="126" xfId="25" applyFont="1" applyFill="1" applyBorder="1" applyAlignment="1">
      <alignment vertical="center"/>
    </xf>
    <xf numFmtId="0" fontId="57" fillId="0" borderId="45" xfId="0" applyFont="1" applyBorder="1" applyAlignment="1">
      <alignment vertical="center" wrapText="1"/>
    </xf>
    <xf numFmtId="0" fontId="57" fillId="0" borderId="46" xfId="0" applyFont="1" applyBorder="1" applyAlignment="1">
      <alignment vertical="center" wrapText="1"/>
    </xf>
    <xf numFmtId="0" fontId="57" fillId="0" borderId="47" xfId="0" applyFont="1" applyBorder="1" applyAlignment="1">
      <alignment vertical="center" wrapText="1"/>
    </xf>
    <xf numFmtId="0" fontId="57" fillId="0" borderId="2" xfId="0" applyFont="1" applyBorder="1" applyAlignment="1">
      <alignment vertical="center" wrapText="1"/>
    </xf>
    <xf numFmtId="0" fontId="48" fillId="0" borderId="0" xfId="25" applyFont="1" applyFill="1" applyAlignment="1">
      <alignment vertical="center" shrinkToFit="1"/>
    </xf>
    <xf numFmtId="0" fontId="52" fillId="0" borderId="34" xfId="0" applyFont="1" applyBorder="1" applyAlignment="1">
      <alignment horizontal="center" vertical="center" wrapText="1" shrinkToFit="1"/>
    </xf>
    <xf numFmtId="0" fontId="52" fillId="0" borderId="72" xfId="0" applyFont="1" applyBorder="1" applyAlignment="1">
      <alignment horizontal="center" vertical="center" wrapText="1" shrinkToFit="1"/>
    </xf>
    <xf numFmtId="0" fontId="52" fillId="0" borderId="37" xfId="0" applyFont="1" applyBorder="1" applyAlignment="1">
      <alignment horizontal="center" vertical="center" wrapText="1" shrinkToFit="1"/>
    </xf>
    <xf numFmtId="0" fontId="57" fillId="0" borderId="111" xfId="0" applyFont="1" applyBorder="1" applyAlignment="1">
      <alignment horizontal="center" vertical="center" wrapText="1"/>
    </xf>
    <xf numFmtId="0" fontId="57" fillId="0" borderId="112" xfId="0" applyFont="1" applyBorder="1" applyAlignment="1">
      <alignment horizontal="center" vertical="center" wrapText="1"/>
    </xf>
    <xf numFmtId="0" fontId="57" fillId="8" borderId="48" xfId="0" applyFont="1" applyFill="1" applyBorder="1" applyAlignment="1">
      <alignment horizontal="left" vertical="center" wrapText="1"/>
    </xf>
    <xf numFmtId="0" fontId="57" fillId="8" borderId="49" xfId="0" applyFont="1" applyFill="1" applyBorder="1" applyAlignment="1">
      <alignment horizontal="left" vertical="center" wrapText="1"/>
    </xf>
    <xf numFmtId="0" fontId="51" fillId="0" borderId="100" xfId="0" applyFont="1" applyBorder="1" applyAlignment="1">
      <alignment vertical="center" shrinkToFit="1"/>
    </xf>
    <xf numFmtId="0" fontId="51" fillId="0" borderId="59" xfId="0" applyFont="1" applyBorder="1" applyAlignment="1">
      <alignment vertical="center" shrinkToFit="1"/>
    </xf>
    <xf numFmtId="0" fontId="51" fillId="8" borderId="103" xfId="0" applyFont="1" applyFill="1" applyBorder="1" applyAlignment="1">
      <alignment vertical="top"/>
    </xf>
    <xf numFmtId="0" fontId="51" fillId="8" borderId="4" xfId="0" applyFont="1" applyFill="1" applyBorder="1" applyAlignment="1">
      <alignment vertical="top"/>
    </xf>
    <xf numFmtId="0" fontId="51" fillId="8" borderId="104" xfId="0" applyFont="1" applyFill="1" applyBorder="1" applyAlignment="1">
      <alignment vertical="top"/>
    </xf>
    <xf numFmtId="0" fontId="51" fillId="8" borderId="105" xfId="0" applyFont="1" applyFill="1" applyBorder="1" applyAlignment="1">
      <alignment vertical="top"/>
    </xf>
    <xf numFmtId="0" fontId="51" fillId="8" borderId="0" xfId="0" applyFont="1" applyFill="1" applyBorder="1" applyAlignment="1">
      <alignment vertical="top"/>
    </xf>
    <xf numFmtId="0" fontId="51" fillId="8" borderId="106" xfId="0" applyFont="1" applyFill="1" applyBorder="1" applyAlignment="1">
      <alignment vertical="top"/>
    </xf>
    <xf numFmtId="0" fontId="51" fillId="8" borderId="107" xfId="0" applyFont="1" applyFill="1" applyBorder="1" applyAlignment="1">
      <alignment vertical="top"/>
    </xf>
    <xf numFmtId="0" fontId="51" fillId="8" borderId="40" xfId="0" applyFont="1" applyFill="1" applyBorder="1" applyAlignment="1">
      <alignment vertical="top"/>
    </xf>
    <xf numFmtId="0" fontId="51" fillId="8" borderId="108" xfId="0" applyFont="1" applyFill="1" applyBorder="1" applyAlignment="1">
      <alignment vertical="top"/>
    </xf>
    <xf numFmtId="0" fontId="51" fillId="0" borderId="98" xfId="25" applyFont="1" applyFill="1" applyBorder="1" applyAlignment="1">
      <alignment horizontal="center" vertical="center" textRotation="255" wrapText="1"/>
    </xf>
    <xf numFmtId="0" fontId="51" fillId="0" borderId="12" xfId="25" applyFont="1" applyFill="1" applyBorder="1" applyAlignment="1">
      <alignment horizontal="center" vertical="center" textRotation="255" wrapText="1"/>
    </xf>
    <xf numFmtId="0" fontId="51" fillId="0" borderId="7" xfId="25" applyFont="1" applyFill="1" applyBorder="1" applyAlignment="1">
      <alignment horizontal="center" vertical="center" textRotation="255" wrapText="1"/>
    </xf>
    <xf numFmtId="0" fontId="57" fillId="0" borderId="100" xfId="25" applyFont="1" applyFill="1" applyBorder="1" applyAlignment="1">
      <alignment vertical="center"/>
    </xf>
    <xf numFmtId="0" fontId="57" fillId="0" borderId="4" xfId="25" applyFont="1" applyFill="1" applyBorder="1" applyAlignment="1">
      <alignment vertical="center"/>
    </xf>
    <xf numFmtId="0" fontId="57" fillId="0" borderId="123" xfId="25" applyFont="1" applyFill="1" applyBorder="1" applyAlignment="1">
      <alignment vertical="center"/>
    </xf>
    <xf numFmtId="0" fontId="51" fillId="0" borderId="98" xfId="0" applyFont="1" applyBorder="1" applyAlignment="1">
      <alignment horizontal="center" vertical="center" shrinkToFit="1"/>
    </xf>
    <xf numFmtId="0" fontId="51" fillId="0" borderId="97" xfId="0" applyFont="1" applyBorder="1" applyAlignment="1">
      <alignment horizontal="center" vertical="center" shrinkToFit="1"/>
    </xf>
    <xf numFmtId="0" fontId="57" fillId="0" borderId="124" xfId="25" applyFont="1" applyFill="1" applyBorder="1" applyAlignment="1">
      <alignment vertical="center" wrapText="1"/>
    </xf>
    <xf numFmtId="0" fontId="57" fillId="0" borderId="125" xfId="25" applyFont="1" applyFill="1" applyBorder="1" applyAlignment="1">
      <alignment vertical="center" wrapText="1"/>
    </xf>
    <xf numFmtId="0" fontId="57" fillId="0" borderId="126" xfId="25" applyFont="1" applyFill="1" applyBorder="1" applyAlignment="1">
      <alignment vertical="center" wrapText="1"/>
    </xf>
    <xf numFmtId="0" fontId="57" fillId="0" borderId="50" xfId="25" applyFont="1" applyFill="1" applyBorder="1" applyAlignment="1">
      <alignment vertical="center"/>
    </xf>
    <xf numFmtId="0" fontId="57" fillId="0" borderId="102" xfId="25" applyFont="1" applyFill="1" applyBorder="1" applyAlignment="1">
      <alignment vertical="center"/>
    </xf>
    <xf numFmtId="0" fontId="57" fillId="0" borderId="51" xfId="25" applyFont="1" applyFill="1" applyBorder="1" applyAlignment="1">
      <alignment vertical="center"/>
    </xf>
    <xf numFmtId="0" fontId="54" fillId="0" borderId="40" xfId="25" applyFont="1" applyFill="1" applyBorder="1" applyAlignment="1">
      <alignment horizontal="left" vertical="top"/>
    </xf>
    <xf numFmtId="0" fontId="8" fillId="0" borderId="52" xfId="19" applyFont="1" applyBorder="1" applyAlignment="1">
      <alignment horizontal="center" vertical="center"/>
    </xf>
    <xf numFmtId="0" fontId="9" fillId="0" borderId="64" xfId="19" applyFont="1" applyBorder="1" applyAlignment="1">
      <alignment horizontal="left" vertical="center" wrapText="1" indent="1"/>
    </xf>
    <xf numFmtId="0" fontId="9" fillId="0" borderId="65" xfId="19" applyFont="1" applyBorder="1" applyAlignment="1">
      <alignment horizontal="left" vertical="center" wrapText="1" indent="1"/>
    </xf>
    <xf numFmtId="0" fontId="9" fillId="0" borderId="66" xfId="19" applyFont="1" applyBorder="1" applyAlignment="1">
      <alignment horizontal="left" vertical="center" wrapText="1" indent="1"/>
    </xf>
    <xf numFmtId="0" fontId="8" fillId="3" borderId="56" xfId="19" applyFont="1" applyFill="1" applyBorder="1" applyAlignment="1">
      <alignment horizontal="center" vertical="center" shrinkToFit="1"/>
    </xf>
    <xf numFmtId="0" fontId="8" fillId="3" borderId="24" xfId="19" applyFont="1" applyFill="1" applyBorder="1" applyAlignment="1">
      <alignment horizontal="center" vertical="center" shrinkToFit="1"/>
    </xf>
    <xf numFmtId="0" fontId="8" fillId="3" borderId="57" xfId="19" applyFont="1" applyFill="1" applyBorder="1" applyAlignment="1">
      <alignment horizontal="center" vertical="center" shrinkToFit="1"/>
    </xf>
    <xf numFmtId="0" fontId="8" fillId="3" borderId="59" xfId="19" applyFont="1" applyFill="1" applyBorder="1" applyAlignment="1">
      <alignment horizontal="center" vertical="center" shrinkToFit="1"/>
    </xf>
    <xf numFmtId="0" fontId="8" fillId="3" borderId="67" xfId="19" applyFont="1" applyFill="1" applyBorder="1" applyAlignment="1">
      <alignment horizontal="center" vertical="center" shrinkToFit="1"/>
    </xf>
    <xf numFmtId="0" fontId="8" fillId="3" borderId="60" xfId="19" applyFont="1" applyFill="1" applyBorder="1" applyAlignment="1">
      <alignment horizontal="center" vertical="center" shrinkToFit="1"/>
    </xf>
    <xf numFmtId="0" fontId="9" fillId="0" borderId="61" xfId="19" applyFont="1" applyBorder="1" applyAlignment="1">
      <alignment horizontal="left" vertical="center" wrapText="1" indent="1"/>
    </xf>
    <xf numFmtId="0" fontId="9" fillId="0" borderId="62" xfId="19" applyFont="1" applyBorder="1" applyAlignment="1">
      <alignment horizontal="left" vertical="center" wrapText="1" indent="1"/>
    </xf>
    <xf numFmtId="0" fontId="9" fillId="0" borderId="63" xfId="19" applyFont="1" applyBorder="1" applyAlignment="1">
      <alignment horizontal="left" vertical="center" wrapText="1" indent="1"/>
    </xf>
    <xf numFmtId="0" fontId="9" fillId="0" borderId="32" xfId="19" applyFont="1" applyBorder="1" applyAlignment="1">
      <alignment horizontal="left" vertical="center" wrapText="1" indent="1"/>
    </xf>
    <xf numFmtId="0" fontId="9" fillId="0" borderId="69" xfId="19" applyFont="1" applyBorder="1" applyAlignment="1">
      <alignment horizontal="left" vertical="center" wrapText="1" indent="1"/>
    </xf>
    <xf numFmtId="0" fontId="9" fillId="0" borderId="70" xfId="19" applyFont="1" applyBorder="1" applyAlignment="1">
      <alignment horizontal="left" vertical="center" wrapText="1" indent="1"/>
    </xf>
    <xf numFmtId="0" fontId="8" fillId="0" borderId="68" xfId="19" applyFont="1" applyBorder="1" applyAlignment="1">
      <alignment horizontal="center" vertical="center"/>
    </xf>
    <xf numFmtId="0" fontId="9" fillId="0" borderId="59" xfId="19" applyFont="1" applyFill="1" applyBorder="1" applyAlignment="1">
      <alignment horizontal="left" vertical="center" wrapText="1" indent="1"/>
    </xf>
    <xf numFmtId="0" fontId="9" fillId="0" borderId="67" xfId="19" applyFont="1" applyFill="1" applyBorder="1" applyAlignment="1">
      <alignment horizontal="left" vertical="center" wrapText="1" indent="1"/>
    </xf>
    <xf numFmtId="0" fontId="9" fillId="0" borderId="71" xfId="19" applyFont="1" applyFill="1" applyBorder="1" applyAlignment="1">
      <alignment horizontal="left" vertical="center" wrapText="1" indent="1"/>
    </xf>
    <xf numFmtId="0" fontId="9" fillId="3" borderId="53" xfId="19" applyFont="1" applyFill="1" applyBorder="1" applyAlignment="1">
      <alignment horizontal="center" vertical="center"/>
    </xf>
    <xf numFmtId="0" fontId="9" fillId="3" borderId="2" xfId="19" applyFont="1" applyFill="1" applyBorder="1" applyAlignment="1">
      <alignment horizontal="center" vertical="center"/>
    </xf>
    <xf numFmtId="0" fontId="9" fillId="3" borderId="54" xfId="19" applyFont="1" applyFill="1" applyBorder="1" applyAlignment="1">
      <alignment horizontal="center" vertical="center"/>
    </xf>
    <xf numFmtId="0" fontId="9" fillId="3" borderId="52" xfId="19" applyFont="1" applyFill="1" applyBorder="1" applyAlignment="1">
      <alignment horizontal="center" vertical="center" shrinkToFit="1"/>
    </xf>
    <xf numFmtId="0" fontId="25" fillId="0" borderId="0" xfId="28" applyBorder="1" applyAlignment="1">
      <alignment horizontal="center" vertical="center"/>
    </xf>
    <xf numFmtId="0" fontId="12" fillId="3" borderId="56" xfId="19" applyFont="1" applyFill="1" applyBorder="1" applyAlignment="1">
      <alignment horizontal="center" vertical="center" wrapText="1" shrinkToFit="1"/>
    </xf>
    <xf numFmtId="0" fontId="12" fillId="3" borderId="24" xfId="19" applyFont="1" applyFill="1" applyBorder="1" applyAlignment="1">
      <alignment horizontal="center" vertical="center" wrapText="1" shrinkToFit="1"/>
    </xf>
    <xf numFmtId="0" fontId="12" fillId="3" borderId="57" xfId="19" applyFont="1" applyFill="1" applyBorder="1" applyAlignment="1">
      <alignment horizontal="center" vertical="center" wrapText="1" shrinkToFit="1"/>
    </xf>
    <xf numFmtId="0" fontId="12" fillId="3" borderId="31" xfId="19" applyFont="1" applyFill="1" applyBorder="1" applyAlignment="1">
      <alignment horizontal="center" vertical="center" wrapText="1" shrinkToFit="1"/>
    </xf>
    <xf numFmtId="0" fontId="12" fillId="3" borderId="0" xfId="19" applyFont="1" applyFill="1" applyBorder="1" applyAlignment="1">
      <alignment horizontal="center" vertical="center" wrapText="1" shrinkToFit="1"/>
    </xf>
    <xf numFmtId="0" fontId="12" fillId="3" borderId="58" xfId="19" applyFont="1" applyFill="1" applyBorder="1" applyAlignment="1">
      <alignment horizontal="center" vertical="center" wrapText="1" shrinkToFit="1"/>
    </xf>
    <xf numFmtId="0" fontId="12" fillId="3" borderId="59" xfId="19" applyFont="1" applyFill="1" applyBorder="1" applyAlignment="1">
      <alignment horizontal="center" vertical="center" wrapText="1" shrinkToFit="1"/>
    </xf>
    <xf numFmtId="0" fontId="12" fillId="3" borderId="67" xfId="19" applyFont="1" applyFill="1" applyBorder="1" applyAlignment="1">
      <alignment horizontal="center" vertical="center" wrapText="1" shrinkToFit="1"/>
    </xf>
    <xf numFmtId="0" fontId="12" fillId="3" borderId="60" xfId="19" applyFont="1" applyFill="1" applyBorder="1" applyAlignment="1">
      <alignment horizontal="center" vertical="center" wrapText="1" shrinkToFit="1"/>
    </xf>
    <xf numFmtId="0" fontId="9" fillId="0" borderId="32" xfId="19" applyFont="1" applyFill="1" applyBorder="1" applyAlignment="1">
      <alignment horizontal="left" vertical="center" wrapText="1" indent="1"/>
    </xf>
    <xf numFmtId="0" fontId="9" fillId="0" borderId="69" xfId="19" applyFont="1" applyFill="1" applyBorder="1" applyAlignment="1">
      <alignment horizontal="left" vertical="center" wrapText="1" indent="1"/>
    </xf>
    <xf numFmtId="0" fontId="9" fillId="0" borderId="70" xfId="19" applyFont="1" applyFill="1" applyBorder="1" applyAlignment="1">
      <alignment horizontal="left" vertical="center" wrapText="1" indent="1"/>
    </xf>
    <xf numFmtId="0" fontId="9" fillId="0" borderId="64" xfId="19" applyFont="1" applyFill="1" applyBorder="1" applyAlignment="1">
      <alignment horizontal="left" vertical="center" wrapText="1" indent="1"/>
    </xf>
    <xf numFmtId="0" fontId="9" fillId="0" borderId="65" xfId="19" applyFont="1" applyFill="1" applyBorder="1" applyAlignment="1">
      <alignment horizontal="left" vertical="center" wrapText="1" indent="1"/>
    </xf>
    <xf numFmtId="0" fontId="9" fillId="0" borderId="66" xfId="19" applyFont="1" applyFill="1" applyBorder="1" applyAlignment="1">
      <alignment horizontal="left" vertical="center" wrapText="1" indent="1"/>
    </xf>
    <xf numFmtId="0" fontId="9" fillId="0" borderId="61" xfId="19" applyFont="1" applyFill="1" applyBorder="1" applyAlignment="1">
      <alignment horizontal="left" vertical="center" wrapText="1" indent="1"/>
    </xf>
    <xf numFmtId="0" fontId="9" fillId="0" borderId="62" xfId="19" applyFont="1" applyFill="1" applyBorder="1" applyAlignment="1">
      <alignment horizontal="left" vertical="center" wrapText="1" indent="1"/>
    </xf>
    <xf numFmtId="0" fontId="9" fillId="0" borderId="63" xfId="19" applyFont="1" applyFill="1" applyBorder="1" applyAlignment="1">
      <alignment horizontal="left" vertical="center" wrapText="1" indent="1"/>
    </xf>
    <xf numFmtId="0" fontId="14" fillId="0" borderId="32" xfId="19" applyFont="1" applyFill="1" applyBorder="1" applyAlignment="1">
      <alignment horizontal="left" vertical="center" wrapText="1" indent="1"/>
    </xf>
    <xf numFmtId="0" fontId="31" fillId="0" borderId="69" xfId="19" applyFont="1" applyFill="1" applyBorder="1" applyAlignment="1">
      <alignment horizontal="left" vertical="center" wrapText="1" indent="1"/>
    </xf>
    <xf numFmtId="0" fontId="31" fillId="0" borderId="70" xfId="19" applyFont="1" applyFill="1" applyBorder="1" applyAlignment="1">
      <alignment horizontal="left" vertical="center" wrapText="1" indent="1"/>
    </xf>
    <xf numFmtId="0" fontId="8" fillId="3" borderId="53" xfId="19" applyFont="1" applyFill="1" applyBorder="1" applyAlignment="1">
      <alignment horizontal="center" vertical="center" shrinkToFit="1"/>
    </xf>
    <xf numFmtId="0" fontId="8" fillId="3" borderId="2" xfId="19" applyFont="1" applyFill="1" applyBorder="1" applyAlignment="1">
      <alignment horizontal="center" vertical="center" shrinkToFit="1"/>
    </xf>
    <xf numFmtId="0" fontId="9" fillId="0" borderId="2" xfId="19" applyFont="1" applyBorder="1" applyAlignment="1">
      <alignment horizontal="left" vertical="center" wrapText="1" indent="1"/>
    </xf>
    <xf numFmtId="0" fontId="9" fillId="0" borderId="55" xfId="19" applyFont="1" applyBorder="1" applyAlignment="1">
      <alignment horizontal="left" vertical="center" wrapText="1" indent="1"/>
    </xf>
    <xf numFmtId="0" fontId="8" fillId="3" borderId="54" xfId="19" applyFont="1" applyFill="1" applyBorder="1" applyAlignment="1">
      <alignment horizontal="center" vertical="center" shrinkToFit="1"/>
    </xf>
    <xf numFmtId="0" fontId="9" fillId="0" borderId="53" xfId="19" applyFont="1" applyFill="1" applyBorder="1" applyAlignment="1">
      <alignment horizontal="left" vertical="center" wrapText="1" indent="1"/>
    </xf>
    <xf numFmtId="0" fontId="9" fillId="0" borderId="2" xfId="19" applyFont="1" applyFill="1" applyBorder="1" applyAlignment="1">
      <alignment horizontal="left" vertical="center" wrapText="1" indent="1"/>
    </xf>
    <xf numFmtId="0" fontId="9" fillId="0" borderId="55" xfId="19" applyFont="1" applyFill="1" applyBorder="1" applyAlignment="1">
      <alignment horizontal="left" vertical="center" wrapText="1" indent="1"/>
    </xf>
    <xf numFmtId="0" fontId="61" fillId="3" borderId="53" xfId="19" applyFont="1" applyFill="1" applyBorder="1" applyAlignment="1">
      <alignment horizontal="center" vertical="center" wrapText="1" shrinkToFit="1"/>
    </xf>
    <xf numFmtId="0" fontId="61" fillId="3" borderId="2" xfId="19" applyFont="1" applyFill="1" applyBorder="1" applyAlignment="1">
      <alignment horizontal="center" vertical="center" wrapText="1" shrinkToFit="1"/>
    </xf>
    <xf numFmtId="0" fontId="61" fillId="3" borderId="54" xfId="19" applyFont="1" applyFill="1" applyBorder="1" applyAlignment="1">
      <alignment horizontal="center" vertical="center" wrapText="1" shrinkToFit="1"/>
    </xf>
    <xf numFmtId="0" fontId="62" fillId="0" borderId="2" xfId="19" applyFont="1" applyBorder="1" applyAlignment="1">
      <alignment horizontal="left" vertical="center" wrapText="1" indent="1"/>
    </xf>
    <xf numFmtId="0" fontId="62" fillId="0" borderId="55" xfId="19" applyFont="1" applyBorder="1" applyAlignment="1">
      <alignment horizontal="left" vertical="center" wrapText="1" indent="1"/>
    </xf>
    <xf numFmtId="0" fontId="61" fillId="0" borderId="52" xfId="19" applyFont="1" applyBorder="1" applyAlignment="1">
      <alignment horizontal="center" vertical="center"/>
    </xf>
    <xf numFmtId="0" fontId="61" fillId="0" borderId="68" xfId="19" applyFont="1" applyBorder="1" applyAlignment="1">
      <alignment horizontal="center" vertical="center"/>
    </xf>
    <xf numFmtId="0" fontId="17" fillId="0" borderId="0" xfId="19" applyFont="1" applyBorder="1" applyAlignment="1">
      <alignment horizontal="center" vertical="center" wrapText="1"/>
    </xf>
    <xf numFmtId="0" fontId="8" fillId="3" borderId="31" xfId="19" applyFont="1" applyFill="1" applyBorder="1" applyAlignment="1">
      <alignment horizontal="center" vertical="center" shrinkToFit="1"/>
    </xf>
    <xf numFmtId="0" fontId="8" fillId="3" borderId="0" xfId="19" applyFont="1" applyFill="1" applyBorder="1" applyAlignment="1">
      <alignment horizontal="center" vertical="center" shrinkToFit="1"/>
    </xf>
    <xf numFmtId="0" fontId="8" fillId="3" borderId="58" xfId="19" applyFont="1" applyFill="1" applyBorder="1" applyAlignment="1">
      <alignment horizontal="center" vertical="center" shrinkToFit="1"/>
    </xf>
    <xf numFmtId="0" fontId="9" fillId="0" borderId="59" xfId="19" applyFont="1" applyBorder="1" applyAlignment="1">
      <alignment vertical="center" wrapText="1"/>
    </xf>
    <xf numFmtId="0" fontId="9" fillId="0" borderId="67" xfId="19" applyFont="1" applyBorder="1" applyAlignment="1">
      <alignment vertical="center" wrapText="1"/>
    </xf>
    <xf numFmtId="0" fontId="9" fillId="0" borderId="71" xfId="19" applyFont="1" applyBorder="1" applyAlignment="1">
      <alignment vertical="center" wrapText="1"/>
    </xf>
    <xf numFmtId="0" fontId="62" fillId="0" borderId="53" xfId="19" applyFont="1" applyFill="1" applyBorder="1" applyAlignment="1">
      <alignment horizontal="left" vertical="center" wrapText="1" indent="1"/>
    </xf>
    <xf numFmtId="0" fontId="62" fillId="0" borderId="2" xfId="19" applyFont="1" applyFill="1" applyBorder="1" applyAlignment="1">
      <alignment horizontal="left" vertical="center" wrapText="1" indent="1"/>
    </xf>
    <xf numFmtId="0" fontId="62" fillId="0" borderId="55" xfId="19" applyFont="1" applyFill="1" applyBorder="1" applyAlignment="1">
      <alignment horizontal="left" vertical="center" wrapText="1" indent="1"/>
    </xf>
    <xf numFmtId="0" fontId="62" fillId="0" borderId="61" xfId="19" applyFont="1" applyFill="1" applyBorder="1" applyAlignment="1">
      <alignment horizontal="left" vertical="center" wrapText="1" indent="1"/>
    </xf>
    <xf numFmtId="0" fontId="62" fillId="0" borderId="62" xfId="19" applyFont="1" applyFill="1" applyBorder="1" applyAlignment="1">
      <alignment horizontal="left" vertical="center" wrapText="1" indent="1"/>
    </xf>
    <xf numFmtId="0" fontId="62" fillId="0" borderId="63" xfId="19" applyFont="1" applyFill="1" applyBorder="1" applyAlignment="1">
      <alignment horizontal="left" vertical="center" wrapText="1" indent="1"/>
    </xf>
  </cellXfs>
  <cellStyles count="35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パーセント 2" xfId="5" xr:uid="{00000000-0005-0000-0000-000004000000}"/>
    <cellStyle name="パーセント 3" xfId="6" xr:uid="{00000000-0005-0000-0000-000005000000}"/>
    <cellStyle name="ハイパーリンク 2" xfId="34" xr:uid="{D1FF61DC-6144-4461-A787-4C5E3BC993AA}"/>
    <cellStyle name="悪い 2" xfId="7" xr:uid="{00000000-0005-0000-0000-000006000000}"/>
    <cellStyle name="桁区切り 10" xfId="8" xr:uid="{00000000-0005-0000-0000-000007000000}"/>
    <cellStyle name="桁区切り 2" xfId="9" xr:uid="{00000000-0005-0000-0000-000008000000}"/>
    <cellStyle name="桁区切り 2 2" xfId="10" xr:uid="{00000000-0005-0000-0000-000009000000}"/>
    <cellStyle name="桁区切り 2 3" xfId="11" xr:uid="{00000000-0005-0000-0000-00000A000000}"/>
    <cellStyle name="桁区切り 2 4" xfId="12" xr:uid="{00000000-0005-0000-0000-00000B000000}"/>
    <cellStyle name="桁区切り 3" xfId="13" xr:uid="{00000000-0005-0000-0000-00000C000000}"/>
    <cellStyle name="桁区切り 4" xfId="14" xr:uid="{00000000-0005-0000-0000-00000D000000}"/>
    <cellStyle name="桁区切り 5" xfId="15" xr:uid="{00000000-0005-0000-0000-00000E000000}"/>
    <cellStyle name="標準" xfId="0" builtinId="0"/>
    <cellStyle name="標準 10" xfId="16" xr:uid="{00000000-0005-0000-0000-000010000000}"/>
    <cellStyle name="標準 11" xfId="17" xr:uid="{00000000-0005-0000-0000-000011000000}"/>
    <cellStyle name="標準 2" xfId="18" xr:uid="{00000000-0005-0000-0000-000012000000}"/>
    <cellStyle name="標準 2 2" xfId="19" xr:uid="{00000000-0005-0000-0000-000013000000}"/>
    <cellStyle name="標準 2 3" xfId="20" xr:uid="{00000000-0005-0000-0000-000014000000}"/>
    <cellStyle name="標準 2 4" xfId="21" xr:uid="{00000000-0005-0000-0000-000015000000}"/>
    <cellStyle name="標準 3" xfId="22" xr:uid="{00000000-0005-0000-0000-000016000000}"/>
    <cellStyle name="標準 3 2" xfId="23" xr:uid="{00000000-0005-0000-0000-000017000000}"/>
    <cellStyle name="標準 3 3" xfId="24" xr:uid="{00000000-0005-0000-0000-000018000000}"/>
    <cellStyle name="標準 4" xfId="25" xr:uid="{00000000-0005-0000-0000-000019000000}"/>
    <cellStyle name="標準 4 2" xfId="26" xr:uid="{00000000-0005-0000-0000-00001A000000}"/>
    <cellStyle name="標準 5" xfId="27" xr:uid="{00000000-0005-0000-0000-00001B000000}"/>
    <cellStyle name="標準 5 2" xfId="28" xr:uid="{00000000-0005-0000-0000-00001C000000}"/>
    <cellStyle name="標準 6" xfId="29" xr:uid="{00000000-0005-0000-0000-00001D000000}"/>
    <cellStyle name="標準 7" xfId="30" xr:uid="{00000000-0005-0000-0000-00001E000000}"/>
    <cellStyle name="標準 8" xfId="31" xr:uid="{00000000-0005-0000-0000-00001F000000}"/>
    <cellStyle name="標準 9" xfId="32" xr:uid="{00000000-0005-0000-0000-000020000000}"/>
    <cellStyle name="未定義" xfId="33" xr:uid="{00000000-0005-0000-0000-000021000000}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fgColor rgb="FFFFCCFF"/>
        </patternFill>
      </fill>
    </dxf>
    <dxf>
      <fill>
        <patternFill>
          <f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9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508;&#35506;&#23554;&#29992;\&#32789;&#22320;&#35506;\06&#30000;&#22290;&#25972;&#20633;&#25285;&#24403;\&#30036;&#30000;\&#36786;&#22320;&#12539;&#27700;&#12539;&#29872;&#22659;&#20445;&#20840;&#21521;&#19978;&#23550;&#31574;\H19&#35201;&#26395;&#37327;&#22577;&#21578;\&#35201;&#26395;&#37327;&#31561;&#23450;&#26399;&#22577;&#21578;&#26032;&#27096;&#24335;\H19.4.14&#22577;&#21578;\Documents%20and%20Settings\yoshinori_kamikoshi\&#12487;&#12473;&#12463;&#12488;&#12483;&#12503;\&#25903;&#25588;&#37329;&#20351;&#29992;&#29366;&#27841;&amp;&#21462;&#12426;&#32399;&#124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ｐ２&amp;３)事務処理対応"/>
      <sheetName val="(ｐ４)支援金使用状況"/>
      <sheetName val="(ﾊﾞｯｸﾃﾞｰﾀ1)支援額使用実態"/>
      <sheetName val="(ﾊﾞｯｸﾃﾞｰﾀ2)左記頻度"/>
      <sheetName val="(ﾊﾞｯｸﾃﾞｰﾀ3)事務処理実態"/>
      <sheetName val="組織一覧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masaaki.hashimoto@nifty.ne.jp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mailto:miyako-2698@ezweb.ne.jp" TargetMode="External"/><Relationship Id="rId1" Type="http://schemas.openxmlformats.org/officeDocument/2006/relationships/hyperlink" Target="mailto:sskyk428@crux.ocn.ne.jp" TargetMode="External"/><Relationship Id="rId6" Type="http://schemas.openxmlformats.org/officeDocument/2006/relationships/hyperlink" Target="mailto:kazogino@maple.ocn.ne.jp" TargetMode="External"/><Relationship Id="rId5" Type="http://schemas.openxmlformats.org/officeDocument/2006/relationships/hyperlink" Target="mailto:kyoutango@leto.eonet.ne.jp" TargetMode="External"/><Relationship Id="rId4" Type="http://schemas.openxmlformats.org/officeDocument/2006/relationships/hyperlink" Target="mailto:konizon.59do@ezweb.ne.jp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38"/>
  <sheetViews>
    <sheetView tabSelected="1" view="pageBreakPreview" zoomScale="85" zoomScaleNormal="100" zoomScaleSheetLayoutView="85" workbookViewId="0">
      <pane ySplit="9" topLeftCell="A13" activePane="bottomLeft" state="frozen"/>
      <selection pane="bottomLeft" activeCell="D28" sqref="D28:D35"/>
    </sheetView>
  </sheetViews>
  <sheetFormatPr defaultColWidth="9" defaultRowHeight="13"/>
  <cols>
    <col min="1" max="1" width="7.6328125" style="3" customWidth="1"/>
    <col min="2" max="2" width="7.6328125" style="1" customWidth="1"/>
    <col min="3" max="3" width="6.1796875" style="1" customWidth="1"/>
    <col min="4" max="4" width="5.90625" style="1" customWidth="1"/>
    <col min="5" max="5" width="18.6328125" style="1" customWidth="1"/>
    <col min="6" max="6" width="3.6328125" style="1" customWidth="1"/>
    <col min="7" max="7" width="7.6328125" style="1" customWidth="1"/>
    <col min="8" max="8" width="52.6328125" style="1" customWidth="1"/>
    <col min="9" max="16384" width="9" style="1"/>
  </cols>
  <sheetData>
    <row r="1" spans="1:15" ht="25.5" customHeight="1">
      <c r="A1" s="300" t="s">
        <v>1062</v>
      </c>
      <c r="B1" s="300"/>
      <c r="C1" s="300"/>
      <c r="D1" s="300"/>
      <c r="E1" s="300"/>
      <c r="F1" s="300"/>
      <c r="G1" s="300"/>
      <c r="H1" s="300"/>
      <c r="I1" s="176"/>
      <c r="J1" s="176"/>
    </row>
    <row r="2" spans="1:15" s="21" customFormat="1" ht="18" customHeight="1" thickBot="1">
      <c r="A2" s="182" t="s">
        <v>36</v>
      </c>
      <c r="B2" s="183"/>
      <c r="C2" s="183"/>
      <c r="D2" s="183"/>
      <c r="E2" s="183"/>
      <c r="F2" s="183"/>
      <c r="G2" s="183"/>
      <c r="H2" s="184"/>
      <c r="I2" s="175"/>
      <c r="J2" s="175"/>
    </row>
    <row r="3" spans="1:15" s="21" customFormat="1" ht="20" customHeight="1">
      <c r="A3" s="222" t="s">
        <v>38</v>
      </c>
      <c r="B3" s="296" t="str">
        <f>IFERROR(VLOOKUP(J1,#REF!,4,FALSE),"")</f>
        <v/>
      </c>
      <c r="C3" s="297"/>
      <c r="D3" s="297"/>
      <c r="E3" s="297"/>
      <c r="F3" s="298"/>
      <c r="G3" s="230" t="s">
        <v>1072</v>
      </c>
      <c r="H3" s="223" t="str">
        <f>IFERROR(VLOOKUP(J1,#REF!,94,FALSE),"")</f>
        <v/>
      </c>
      <c r="I3" s="175"/>
      <c r="J3" s="175"/>
    </row>
    <row r="4" spans="1:15" s="21" customFormat="1" ht="20" customHeight="1">
      <c r="A4" s="304" t="s">
        <v>37</v>
      </c>
      <c r="B4" s="227" t="s">
        <v>1058</v>
      </c>
      <c r="C4" s="299" t="str">
        <f>IFERROR(VLOOKUP(J1,#REF!,95,FALSE),"")</f>
        <v/>
      </c>
      <c r="D4" s="299"/>
      <c r="E4" s="299"/>
      <c r="F4" s="299"/>
      <c r="G4" s="228" t="s">
        <v>1073</v>
      </c>
      <c r="H4" s="224" t="str">
        <f>IFERROR(IF(VLOOKUP(J1,#REF!,96,FALSE)&gt;0,VLOOKUP(J1,#REF!,96,FALSE),""),"")</f>
        <v/>
      </c>
      <c r="I4" s="178"/>
      <c r="J4" s="178"/>
      <c r="K4" s="171"/>
    </row>
    <row r="5" spans="1:15" s="21" customFormat="1" ht="20" customHeight="1">
      <c r="A5" s="305"/>
      <c r="B5" s="227" t="s">
        <v>1059</v>
      </c>
      <c r="C5" s="299" t="str">
        <f>IFERROR(IF(VLOOKUP(J1,#REF!,97,FALSE)&gt;0,VLOOKUP(J1,#REF!,97,FALSE),""),"")</f>
        <v/>
      </c>
      <c r="D5" s="299"/>
      <c r="E5" s="299"/>
      <c r="F5" s="299"/>
      <c r="G5" s="229" t="s">
        <v>1074</v>
      </c>
      <c r="H5" s="225" t="str">
        <f>IFERROR(IF(VLOOKUP(J1,#REF!,98,FALSE)&gt;0,VLOOKUP(J1,#REF!,98,FALSE),""),"")</f>
        <v/>
      </c>
      <c r="J5" s="179"/>
      <c r="K5" s="172"/>
    </row>
    <row r="6" spans="1:15" s="21" customFormat="1" ht="28" customHeight="1" thickBot="1">
      <c r="A6" s="226" t="s">
        <v>1057</v>
      </c>
      <c r="B6" s="306" t="str">
        <f>IFERROR(IF(VLOOKUP(J1,#REF!,99,FALSE)&gt;0,VLOOKUP(J1,#REF!,99,FALSE),""),"")</f>
        <v/>
      </c>
      <c r="C6" s="306"/>
      <c r="D6" s="306"/>
      <c r="E6" s="306"/>
      <c r="F6" s="306"/>
      <c r="G6" s="306"/>
      <c r="H6" s="307"/>
      <c r="I6" s="175"/>
      <c r="J6" s="175"/>
    </row>
    <row r="7" spans="1:15" s="21" customFormat="1" ht="20" customHeight="1">
      <c r="A7" s="301" t="s">
        <v>1047</v>
      </c>
      <c r="B7" s="215" t="s">
        <v>39</v>
      </c>
      <c r="C7" s="185" t="str">
        <f>IFERROR(IF(VLOOKUP(J1,#REF!,32,FALSE)&gt;0,"〇",""),"")</f>
        <v/>
      </c>
      <c r="D7" s="325" t="s">
        <v>43</v>
      </c>
      <c r="E7" s="308" t="str">
        <f>IFERROR(VLOOKUP(J1,#REF!,31,FALSE),"")</f>
        <v/>
      </c>
      <c r="F7" s="310" t="s">
        <v>1048</v>
      </c>
      <c r="G7" s="311"/>
      <c r="H7" s="312"/>
      <c r="I7" s="181"/>
      <c r="J7" s="181"/>
    </row>
    <row r="8" spans="1:15" s="21" customFormat="1" ht="20" customHeight="1">
      <c r="A8" s="302"/>
      <c r="B8" s="216" t="s">
        <v>40</v>
      </c>
      <c r="C8" s="186" t="str">
        <f>IFERROR(IF(VLOOKUP(J1,#REF!,33,FALSE)&gt;0,"〇",""),"")</f>
        <v/>
      </c>
      <c r="D8" s="326"/>
      <c r="E8" s="309"/>
      <c r="F8" s="313"/>
      <c r="G8" s="314"/>
      <c r="H8" s="315"/>
      <c r="I8" s="181"/>
      <c r="J8" s="181"/>
      <c r="K8" s="231"/>
      <c r="M8" s="231"/>
      <c r="O8" s="231"/>
    </row>
    <row r="9" spans="1:15" s="21" customFormat="1" ht="20" customHeight="1" thickBot="1">
      <c r="A9" s="303"/>
      <c r="B9" s="188" t="s">
        <v>41</v>
      </c>
      <c r="C9" s="187" t="str">
        <f>IFERROR(IF(VLOOKUP(J1,#REF!,34,FALSE)&gt;0,"〇",""),"")</f>
        <v/>
      </c>
      <c r="D9" s="218" t="s">
        <v>42</v>
      </c>
      <c r="E9" s="189" t="str">
        <f>IFERROR(IF(VLOOKUP(J1,#REF!,40,FALSE)&gt;0,"直営施工","業者委託あり"),"")</f>
        <v/>
      </c>
      <c r="F9" s="316"/>
      <c r="G9" s="317"/>
      <c r="H9" s="318"/>
      <c r="I9" s="175"/>
      <c r="J9" s="175"/>
    </row>
    <row r="10" spans="1:15" ht="5.25" customHeight="1">
      <c r="A10" s="190"/>
      <c r="B10" s="191"/>
      <c r="C10" s="191"/>
      <c r="D10" s="191"/>
      <c r="E10" s="191"/>
      <c r="F10" s="191"/>
      <c r="G10" s="191"/>
      <c r="H10" s="191"/>
      <c r="I10" s="176"/>
      <c r="J10" s="176"/>
    </row>
    <row r="11" spans="1:15" s="173" customFormat="1" ht="16.5" thickBot="1">
      <c r="A11" s="333" t="s">
        <v>1071</v>
      </c>
      <c r="B11" s="333"/>
      <c r="C11" s="333"/>
      <c r="D11" s="333"/>
      <c r="E11" s="333"/>
      <c r="F11" s="333"/>
      <c r="G11" s="333"/>
      <c r="H11" s="333"/>
      <c r="I11" s="177"/>
      <c r="J11" s="177"/>
    </row>
    <row r="12" spans="1:15" s="173" customFormat="1" ht="35.25" customHeight="1" thickBot="1">
      <c r="A12" s="192" t="s">
        <v>1061</v>
      </c>
      <c r="B12" s="193" t="s">
        <v>1046</v>
      </c>
      <c r="C12" s="194" t="s">
        <v>1070</v>
      </c>
      <c r="D12" s="290" t="s">
        <v>1063</v>
      </c>
      <c r="E12" s="291"/>
      <c r="F12" s="291"/>
      <c r="G12" s="292"/>
      <c r="H12" s="195" t="s">
        <v>0</v>
      </c>
      <c r="I12" s="177"/>
      <c r="J12" s="177"/>
    </row>
    <row r="13" spans="1:15" s="173" customFormat="1" ht="26" customHeight="1">
      <c r="A13" s="249"/>
      <c r="B13" s="319" t="s">
        <v>1122</v>
      </c>
      <c r="C13" s="253" t="s">
        <v>7</v>
      </c>
      <c r="D13" s="251">
        <v>1</v>
      </c>
      <c r="E13" s="322" t="s">
        <v>1068</v>
      </c>
      <c r="F13" s="323"/>
      <c r="G13" s="324"/>
      <c r="H13" s="255" t="s">
        <v>1112</v>
      </c>
      <c r="I13" s="177"/>
      <c r="J13" s="177"/>
    </row>
    <row r="14" spans="1:15" s="173" customFormat="1" ht="26" customHeight="1">
      <c r="A14" s="250"/>
      <c r="B14" s="320"/>
      <c r="C14" s="254" t="s">
        <v>7</v>
      </c>
      <c r="D14" s="252">
        <v>2</v>
      </c>
      <c r="E14" s="293" t="s">
        <v>1066</v>
      </c>
      <c r="F14" s="294"/>
      <c r="G14" s="295"/>
      <c r="H14" s="256" t="s">
        <v>1113</v>
      </c>
      <c r="I14" s="177"/>
      <c r="J14" s="177"/>
    </row>
    <row r="15" spans="1:15" s="173" customFormat="1" ht="26" customHeight="1">
      <c r="A15" s="196"/>
      <c r="B15" s="320"/>
      <c r="C15" s="197" t="s">
        <v>6</v>
      </c>
      <c r="D15" s="219">
        <v>3</v>
      </c>
      <c r="E15" s="258" t="s">
        <v>1</v>
      </c>
      <c r="F15" s="259"/>
      <c r="G15" s="260"/>
      <c r="H15" s="239"/>
      <c r="I15" s="177"/>
      <c r="J15" s="177"/>
    </row>
    <row r="16" spans="1:15" s="173" customFormat="1" ht="26" customHeight="1">
      <c r="A16" s="196"/>
      <c r="B16" s="320"/>
      <c r="C16" s="197" t="s">
        <v>7</v>
      </c>
      <c r="D16" s="220">
        <v>4</v>
      </c>
      <c r="E16" s="258" t="s">
        <v>1067</v>
      </c>
      <c r="F16" s="259"/>
      <c r="G16" s="260"/>
      <c r="H16" s="240" t="s">
        <v>1113</v>
      </c>
      <c r="I16" s="177"/>
      <c r="J16" s="177"/>
    </row>
    <row r="17" spans="1:10" s="173" customFormat="1" ht="26" customHeight="1">
      <c r="A17" s="196"/>
      <c r="B17" s="320"/>
      <c r="C17" s="197" t="s">
        <v>6</v>
      </c>
      <c r="D17" s="219">
        <v>5</v>
      </c>
      <c r="E17" s="258" t="s">
        <v>2</v>
      </c>
      <c r="F17" s="259"/>
      <c r="G17" s="260"/>
      <c r="H17" s="199"/>
      <c r="I17" s="177"/>
      <c r="J17" s="177"/>
    </row>
    <row r="18" spans="1:10" s="173" customFormat="1" ht="26" customHeight="1" thickBot="1">
      <c r="A18" s="202"/>
      <c r="B18" s="321"/>
      <c r="C18" s="203" t="s">
        <v>6</v>
      </c>
      <c r="D18" s="221">
        <v>6</v>
      </c>
      <c r="E18" s="330" t="s">
        <v>3</v>
      </c>
      <c r="F18" s="331"/>
      <c r="G18" s="332"/>
      <c r="H18" s="248" t="s">
        <v>1051</v>
      </c>
      <c r="I18" s="177"/>
      <c r="J18" s="177"/>
    </row>
    <row r="19" spans="1:10" s="173" customFormat="1" ht="26" customHeight="1">
      <c r="A19" s="204"/>
      <c r="B19" s="289" t="s">
        <v>1050</v>
      </c>
      <c r="C19" s="235" t="s">
        <v>6</v>
      </c>
      <c r="D19" s="247">
        <v>7</v>
      </c>
      <c r="E19" s="270" t="s">
        <v>4</v>
      </c>
      <c r="F19" s="271"/>
      <c r="G19" s="272"/>
      <c r="H19" s="233" t="s">
        <v>1064</v>
      </c>
      <c r="I19" s="177"/>
      <c r="J19" s="177"/>
    </row>
    <row r="20" spans="1:10" s="173" customFormat="1" ht="26" customHeight="1">
      <c r="A20" s="196"/>
      <c r="B20" s="282"/>
      <c r="C20" s="197" t="s">
        <v>6</v>
      </c>
      <c r="D20" s="237">
        <v>8</v>
      </c>
      <c r="E20" s="267" t="s">
        <v>5</v>
      </c>
      <c r="F20" s="268"/>
      <c r="G20" s="269"/>
      <c r="H20" s="198" t="s">
        <v>1080</v>
      </c>
      <c r="I20" s="177"/>
      <c r="J20" s="177"/>
    </row>
    <row r="21" spans="1:10" s="173" customFormat="1" ht="26" customHeight="1">
      <c r="A21" s="196"/>
      <c r="B21" s="282"/>
      <c r="C21" s="200" t="s">
        <v>6</v>
      </c>
      <c r="D21" s="220">
        <v>9</v>
      </c>
      <c r="E21" s="327" t="s">
        <v>1079</v>
      </c>
      <c r="F21" s="328"/>
      <c r="G21" s="329"/>
      <c r="H21" s="199" t="s">
        <v>1069</v>
      </c>
      <c r="I21" s="177"/>
      <c r="J21" s="177"/>
    </row>
    <row r="22" spans="1:10" s="173" customFormat="1" ht="26" customHeight="1">
      <c r="A22" s="196"/>
      <c r="B22" s="282"/>
      <c r="C22" s="200" t="s">
        <v>6</v>
      </c>
      <c r="D22" s="220">
        <v>10</v>
      </c>
      <c r="E22" s="258" t="s">
        <v>8</v>
      </c>
      <c r="F22" s="259"/>
      <c r="G22" s="260"/>
      <c r="H22" s="199" t="s">
        <v>1060</v>
      </c>
      <c r="I22" s="177"/>
      <c r="J22" s="177"/>
    </row>
    <row r="23" spans="1:10" s="173" customFormat="1" ht="26" customHeight="1">
      <c r="A23" s="196"/>
      <c r="B23" s="282"/>
      <c r="C23" s="234" t="s">
        <v>6</v>
      </c>
      <c r="D23" s="237">
        <v>11</v>
      </c>
      <c r="E23" s="279" t="s">
        <v>1088</v>
      </c>
      <c r="F23" s="280"/>
      <c r="G23" s="281"/>
      <c r="H23" s="232" t="s">
        <v>1090</v>
      </c>
      <c r="I23" s="177"/>
      <c r="J23" s="177"/>
    </row>
    <row r="24" spans="1:10" s="173" customFormat="1" ht="26" customHeight="1">
      <c r="A24" s="196"/>
      <c r="B24" s="282"/>
      <c r="C24" s="197" t="s">
        <v>6</v>
      </c>
      <c r="D24" s="220">
        <v>12</v>
      </c>
      <c r="E24" s="279" t="s">
        <v>1089</v>
      </c>
      <c r="F24" s="280"/>
      <c r="G24" s="281"/>
      <c r="H24" s="201" t="s">
        <v>1093</v>
      </c>
      <c r="I24" s="177"/>
      <c r="J24" s="177"/>
    </row>
    <row r="25" spans="1:10" s="173" customFormat="1" ht="26" customHeight="1">
      <c r="A25" s="196"/>
      <c r="B25" s="282"/>
      <c r="C25" s="197" t="s">
        <v>6</v>
      </c>
      <c r="D25" s="220">
        <v>13</v>
      </c>
      <c r="E25" s="284" t="s">
        <v>1086</v>
      </c>
      <c r="F25" s="285"/>
      <c r="G25" s="286"/>
      <c r="H25" s="201" t="s">
        <v>1087</v>
      </c>
      <c r="I25" s="177"/>
      <c r="J25" s="177"/>
    </row>
    <row r="26" spans="1:10" s="173" customFormat="1" ht="26" customHeight="1">
      <c r="A26" s="207"/>
      <c r="B26" s="282"/>
      <c r="C26" s="197" t="s">
        <v>6</v>
      </c>
      <c r="D26" s="236">
        <v>14</v>
      </c>
      <c r="E26" s="284" t="s">
        <v>1114</v>
      </c>
      <c r="F26" s="285"/>
      <c r="G26" s="286"/>
      <c r="H26" s="241" t="s">
        <v>1085</v>
      </c>
      <c r="I26" s="177"/>
      <c r="J26" s="177"/>
    </row>
    <row r="27" spans="1:10" s="173" customFormat="1" ht="26" customHeight="1" thickBot="1">
      <c r="A27" s="202"/>
      <c r="B27" s="283"/>
      <c r="C27" s="203" t="s">
        <v>1053</v>
      </c>
      <c r="D27" s="221">
        <v>15</v>
      </c>
      <c r="E27" s="273" t="s">
        <v>1115</v>
      </c>
      <c r="F27" s="274"/>
      <c r="G27" s="275"/>
      <c r="H27" s="242" t="s">
        <v>1116</v>
      </c>
      <c r="I27" s="177"/>
      <c r="J27" s="177"/>
    </row>
    <row r="28" spans="1:10" s="173" customFormat="1" ht="26" customHeight="1">
      <c r="A28" s="205"/>
      <c r="B28" s="282" t="s">
        <v>1052</v>
      </c>
      <c r="C28" s="197" t="s">
        <v>1053</v>
      </c>
      <c r="D28" s="219">
        <v>16</v>
      </c>
      <c r="E28" s="258" t="s">
        <v>1065</v>
      </c>
      <c r="F28" s="259"/>
      <c r="G28" s="260"/>
      <c r="H28" s="206" t="s">
        <v>1054</v>
      </c>
      <c r="I28" s="177"/>
      <c r="J28" s="177"/>
    </row>
    <row r="29" spans="1:10" s="173" customFormat="1" ht="26" customHeight="1">
      <c r="A29" s="196"/>
      <c r="B29" s="282"/>
      <c r="C29" s="197" t="s">
        <v>6</v>
      </c>
      <c r="D29" s="220">
        <v>17</v>
      </c>
      <c r="E29" s="279" t="s">
        <v>1076</v>
      </c>
      <c r="F29" s="280"/>
      <c r="G29" s="281"/>
      <c r="H29" s="201" t="s">
        <v>1092</v>
      </c>
      <c r="I29" s="177"/>
      <c r="J29" s="177"/>
    </row>
    <row r="30" spans="1:10" s="173" customFormat="1" ht="26" customHeight="1">
      <c r="A30" s="207"/>
      <c r="B30" s="282"/>
      <c r="C30" s="197" t="s">
        <v>6</v>
      </c>
      <c r="D30" s="220">
        <v>18</v>
      </c>
      <c r="E30" s="258" t="s">
        <v>1077</v>
      </c>
      <c r="F30" s="259"/>
      <c r="G30" s="260"/>
      <c r="H30" s="199" t="s">
        <v>1081</v>
      </c>
      <c r="I30" s="177"/>
      <c r="J30" s="177"/>
    </row>
    <row r="31" spans="1:10" s="173" customFormat="1" ht="13" customHeight="1">
      <c r="A31" s="261"/>
      <c r="B31" s="282"/>
      <c r="C31" s="263" t="s">
        <v>6</v>
      </c>
      <c r="D31" s="265">
        <v>19</v>
      </c>
      <c r="E31" s="267" t="s">
        <v>1078</v>
      </c>
      <c r="F31" s="268"/>
      <c r="G31" s="269"/>
      <c r="H31" s="287" t="s">
        <v>1121</v>
      </c>
      <c r="I31" s="177"/>
      <c r="J31" s="177"/>
    </row>
    <row r="32" spans="1:10" s="173" customFormat="1" ht="13" customHeight="1">
      <c r="A32" s="262"/>
      <c r="B32" s="282"/>
      <c r="C32" s="264"/>
      <c r="D32" s="266"/>
      <c r="E32" s="270"/>
      <c r="F32" s="271"/>
      <c r="G32" s="272"/>
      <c r="H32" s="288"/>
      <c r="I32" s="177"/>
      <c r="J32" s="177"/>
    </row>
    <row r="33" spans="1:10" s="173" customFormat="1" ht="26" customHeight="1" thickBot="1">
      <c r="A33" s="202"/>
      <c r="B33" s="283"/>
      <c r="C33" s="203" t="s">
        <v>6</v>
      </c>
      <c r="D33" s="221">
        <v>20</v>
      </c>
      <c r="E33" s="273" t="s">
        <v>1091</v>
      </c>
      <c r="F33" s="274"/>
      <c r="G33" s="275"/>
      <c r="H33" s="217" t="s">
        <v>1075</v>
      </c>
      <c r="I33" s="177"/>
      <c r="J33" s="177"/>
    </row>
    <row r="34" spans="1:10" s="173" customFormat="1" ht="22" customHeight="1">
      <c r="A34" s="204"/>
      <c r="B34" s="289" t="s">
        <v>1055</v>
      </c>
      <c r="C34" s="235" t="s">
        <v>6</v>
      </c>
      <c r="D34" s="237">
        <v>21</v>
      </c>
      <c r="E34" s="276" t="s">
        <v>1056</v>
      </c>
      <c r="F34" s="277"/>
      <c r="G34" s="278"/>
      <c r="H34" s="208"/>
      <c r="I34" s="177"/>
      <c r="J34" s="177"/>
    </row>
    <row r="35" spans="1:10" s="173" customFormat="1" ht="29" customHeight="1" thickBot="1">
      <c r="A35" s="204"/>
      <c r="B35" s="282"/>
      <c r="C35" s="235" t="s">
        <v>6</v>
      </c>
      <c r="D35" s="237">
        <v>22</v>
      </c>
      <c r="E35" s="258" t="s">
        <v>1082</v>
      </c>
      <c r="F35" s="259"/>
      <c r="G35" s="260"/>
      <c r="H35" s="209" t="s">
        <v>1083</v>
      </c>
      <c r="I35" s="177"/>
      <c r="J35" s="177"/>
    </row>
    <row r="36" spans="1:10" s="174" customFormat="1" ht="14">
      <c r="A36" s="210"/>
      <c r="B36" s="211"/>
      <c r="C36" s="210"/>
      <c r="D36" s="210"/>
      <c r="E36" s="210"/>
      <c r="F36" s="210"/>
      <c r="G36" s="210"/>
      <c r="H36" s="212"/>
      <c r="I36" s="180"/>
      <c r="J36" s="180"/>
    </row>
    <row r="37" spans="1:10" s="2" customFormat="1" ht="20.25" customHeight="1">
      <c r="A37" s="257" t="s">
        <v>35</v>
      </c>
      <c r="B37" s="257"/>
      <c r="C37" s="213" t="s">
        <v>1084</v>
      </c>
      <c r="D37" s="213"/>
      <c r="E37" s="213"/>
      <c r="F37" s="213"/>
      <c r="G37" s="213"/>
      <c r="H37" s="214"/>
    </row>
    <row r="38" spans="1:10" ht="23.25" customHeight="1"/>
  </sheetData>
  <mergeCells count="43">
    <mergeCell ref="A1:H1"/>
    <mergeCell ref="A7:A9"/>
    <mergeCell ref="A4:A5"/>
    <mergeCell ref="B6:H6"/>
    <mergeCell ref="E7:E8"/>
    <mergeCell ref="F7:H9"/>
    <mergeCell ref="D7:D8"/>
    <mergeCell ref="D12:G12"/>
    <mergeCell ref="E14:G14"/>
    <mergeCell ref="B3:F3"/>
    <mergeCell ref="C4:F4"/>
    <mergeCell ref="C5:F5"/>
    <mergeCell ref="B13:B18"/>
    <mergeCell ref="E13:G13"/>
    <mergeCell ref="E15:G15"/>
    <mergeCell ref="E16:G16"/>
    <mergeCell ref="E17:G17"/>
    <mergeCell ref="E18:G18"/>
    <mergeCell ref="A11:H11"/>
    <mergeCell ref="H31:H32"/>
    <mergeCell ref="B34:B35"/>
    <mergeCell ref="E35:G35"/>
    <mergeCell ref="B19:B27"/>
    <mergeCell ref="E22:G22"/>
    <mergeCell ref="E21:G21"/>
    <mergeCell ref="E19:G19"/>
    <mergeCell ref="E20:G20"/>
    <mergeCell ref="E25:G25"/>
    <mergeCell ref="E24:G24"/>
    <mergeCell ref="E28:G28"/>
    <mergeCell ref="E29:G29"/>
    <mergeCell ref="B28:B33"/>
    <mergeCell ref="E23:G23"/>
    <mergeCell ref="E26:G26"/>
    <mergeCell ref="E27:G27"/>
    <mergeCell ref="A37:B37"/>
    <mergeCell ref="E30:G30"/>
    <mergeCell ref="A31:A32"/>
    <mergeCell ref="C31:C32"/>
    <mergeCell ref="D31:D32"/>
    <mergeCell ref="E31:G32"/>
    <mergeCell ref="E33:G33"/>
    <mergeCell ref="E34:G34"/>
  </mergeCells>
  <phoneticPr fontId="3"/>
  <printOptions horizontalCentered="1" verticalCentered="1"/>
  <pageMargins left="0" right="0" top="0" bottom="0" header="0" footer="0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35"/>
  <sheetViews>
    <sheetView view="pageBreakPreview" zoomScale="40" zoomScaleNormal="55" zoomScaleSheetLayoutView="40" workbookViewId="0">
      <selection activeCell="F34" sqref="F34:X34"/>
    </sheetView>
  </sheetViews>
  <sheetFormatPr defaultColWidth="9" defaultRowHeight="25.5"/>
  <cols>
    <col min="1" max="1" width="4" style="4" customWidth="1"/>
    <col min="2" max="2" width="4.6328125" style="4" customWidth="1"/>
    <col min="3" max="4" width="9" style="4"/>
    <col min="5" max="5" width="9" style="5"/>
    <col min="6" max="12" width="9" style="4"/>
    <col min="13" max="13" width="14.6328125" style="4" customWidth="1"/>
    <col min="14" max="23" width="9" style="4"/>
    <col min="24" max="24" width="18.08984375" style="4" customWidth="1"/>
    <col min="25" max="16384" width="9" style="4"/>
  </cols>
  <sheetData>
    <row r="1" spans="1:28" ht="21" customHeight="1">
      <c r="T1" s="18"/>
      <c r="U1" s="18"/>
      <c r="V1" s="18"/>
      <c r="W1" s="18"/>
      <c r="X1" s="18"/>
      <c r="Y1" s="18"/>
      <c r="Z1" s="19"/>
      <c r="AA1" s="18"/>
      <c r="AB1" s="18"/>
    </row>
    <row r="2" spans="1:28" ht="63.75" customHeight="1">
      <c r="A2" s="395" t="s">
        <v>34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</row>
    <row r="3" spans="1:28" s="16" customFormat="1" ht="24" customHeight="1" thickBot="1">
      <c r="E3" s="17"/>
      <c r="Y3" s="358"/>
      <c r="Z3" s="358"/>
      <c r="AA3" s="358"/>
      <c r="AB3" s="358"/>
    </row>
    <row r="4" spans="1:28" ht="59.25" customHeight="1" thickBot="1">
      <c r="A4" s="354" t="s">
        <v>1094</v>
      </c>
      <c r="B4" s="355"/>
      <c r="C4" s="355"/>
      <c r="D4" s="356"/>
      <c r="E4" s="354" t="s">
        <v>33</v>
      </c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7" t="s">
        <v>32</v>
      </c>
      <c r="Z4" s="357"/>
      <c r="AA4" s="357" t="s">
        <v>31</v>
      </c>
      <c r="AB4" s="357"/>
    </row>
    <row r="5" spans="1:28" ht="65.150000000000006" customHeight="1" thickBot="1">
      <c r="A5" s="359" t="s">
        <v>1095</v>
      </c>
      <c r="B5" s="360"/>
      <c r="C5" s="360"/>
      <c r="D5" s="361"/>
      <c r="E5" s="13">
        <v>1</v>
      </c>
      <c r="F5" s="347" t="s">
        <v>1104</v>
      </c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  <c r="W5" s="348"/>
      <c r="X5" s="349"/>
      <c r="Y5" s="334" t="s">
        <v>9</v>
      </c>
      <c r="Z5" s="334"/>
      <c r="AA5" s="350"/>
      <c r="AB5" s="350"/>
    </row>
    <row r="6" spans="1:28" ht="75" customHeight="1" thickBot="1">
      <c r="A6" s="362"/>
      <c r="B6" s="363"/>
      <c r="C6" s="363"/>
      <c r="D6" s="364"/>
      <c r="E6" s="8">
        <v>2</v>
      </c>
      <c r="F6" s="347" t="s">
        <v>1103</v>
      </c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9"/>
      <c r="Y6" s="350"/>
      <c r="Z6" s="350"/>
      <c r="AA6" s="334" t="s">
        <v>9</v>
      </c>
      <c r="AB6" s="334"/>
    </row>
    <row r="7" spans="1:28" ht="65.150000000000006" customHeight="1" thickBot="1">
      <c r="A7" s="362"/>
      <c r="B7" s="363"/>
      <c r="C7" s="363"/>
      <c r="D7" s="364"/>
      <c r="E7" s="14">
        <v>3</v>
      </c>
      <c r="F7" s="347" t="s">
        <v>30</v>
      </c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9"/>
      <c r="Y7" s="350"/>
      <c r="Z7" s="350"/>
      <c r="AA7" s="334" t="s">
        <v>9</v>
      </c>
      <c r="AB7" s="334"/>
    </row>
    <row r="8" spans="1:28" ht="65.150000000000006" customHeight="1" thickBot="1">
      <c r="A8" s="365"/>
      <c r="B8" s="366"/>
      <c r="C8" s="366"/>
      <c r="D8" s="367"/>
      <c r="E8" s="8">
        <v>4</v>
      </c>
      <c r="F8" s="335" t="s">
        <v>1105</v>
      </c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7"/>
      <c r="Y8" s="334" t="s">
        <v>9</v>
      </c>
      <c r="Z8" s="334"/>
      <c r="AA8" s="334"/>
      <c r="AB8" s="334"/>
    </row>
    <row r="9" spans="1:28" ht="65.150000000000006" customHeight="1" thickBot="1">
      <c r="A9" s="338" t="s">
        <v>1096</v>
      </c>
      <c r="B9" s="339"/>
      <c r="C9" s="339"/>
      <c r="D9" s="340"/>
      <c r="E9" s="11">
        <v>5</v>
      </c>
      <c r="F9" s="344" t="s">
        <v>29</v>
      </c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  <c r="X9" s="346"/>
      <c r="Y9" s="334" t="s">
        <v>9</v>
      </c>
      <c r="Z9" s="334"/>
      <c r="AA9" s="334" t="s">
        <v>9</v>
      </c>
      <c r="AB9" s="334"/>
    </row>
    <row r="10" spans="1:28" ht="65.150000000000006" customHeight="1" thickBot="1">
      <c r="A10" s="341"/>
      <c r="B10" s="342"/>
      <c r="C10" s="342"/>
      <c r="D10" s="343"/>
      <c r="E10" s="8">
        <v>6</v>
      </c>
      <c r="F10" s="335" t="s">
        <v>28</v>
      </c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36"/>
      <c r="V10" s="336"/>
      <c r="W10" s="336"/>
      <c r="X10" s="337"/>
      <c r="Y10" s="334" t="s">
        <v>9</v>
      </c>
      <c r="Z10" s="334"/>
      <c r="AA10" s="334" t="s">
        <v>9</v>
      </c>
      <c r="AB10" s="334"/>
    </row>
    <row r="11" spans="1:28" ht="65.150000000000006" customHeight="1" thickBot="1">
      <c r="A11" s="338" t="s">
        <v>1097</v>
      </c>
      <c r="B11" s="339"/>
      <c r="C11" s="339"/>
      <c r="D11" s="340"/>
      <c r="E11" s="11">
        <v>7</v>
      </c>
      <c r="F11" s="344" t="s">
        <v>1106</v>
      </c>
      <c r="G11" s="345"/>
      <c r="H11" s="345"/>
      <c r="I11" s="345"/>
      <c r="J11" s="345"/>
      <c r="K11" s="345"/>
      <c r="L11" s="345"/>
      <c r="M11" s="345"/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6"/>
      <c r="Y11" s="334" t="s">
        <v>9</v>
      </c>
      <c r="Z11" s="334"/>
      <c r="AA11" s="334" t="s">
        <v>9</v>
      </c>
      <c r="AB11" s="334"/>
    </row>
    <row r="12" spans="1:28" ht="65.150000000000006" customHeight="1" thickBot="1">
      <c r="A12" s="341"/>
      <c r="B12" s="342"/>
      <c r="C12" s="342"/>
      <c r="D12" s="343"/>
      <c r="E12" s="15">
        <v>8</v>
      </c>
      <c r="F12" s="351" t="s">
        <v>27</v>
      </c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3"/>
      <c r="Y12" s="334" t="s">
        <v>9</v>
      </c>
      <c r="Z12" s="334"/>
      <c r="AA12" s="334" t="s">
        <v>9</v>
      </c>
      <c r="AB12" s="334"/>
    </row>
    <row r="13" spans="1:28" ht="65.150000000000006" customHeight="1" thickBot="1">
      <c r="A13" s="338" t="s">
        <v>1098</v>
      </c>
      <c r="B13" s="339"/>
      <c r="C13" s="339"/>
      <c r="D13" s="340"/>
      <c r="E13" s="11">
        <v>9</v>
      </c>
      <c r="F13" s="344" t="s">
        <v>1107</v>
      </c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6"/>
      <c r="Y13" s="334" t="s">
        <v>9</v>
      </c>
      <c r="Z13" s="334"/>
      <c r="AA13" s="334" t="s">
        <v>9</v>
      </c>
      <c r="AB13" s="334"/>
    </row>
    <row r="14" spans="1:28" ht="80.150000000000006" customHeight="1" thickBot="1">
      <c r="A14" s="396"/>
      <c r="B14" s="397"/>
      <c r="C14" s="397"/>
      <c r="D14" s="398"/>
      <c r="E14" s="8">
        <v>10</v>
      </c>
      <c r="F14" s="368" t="s">
        <v>1108</v>
      </c>
      <c r="G14" s="369"/>
      <c r="H14" s="369"/>
      <c r="I14" s="369"/>
      <c r="J14" s="369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  <c r="W14" s="369"/>
      <c r="X14" s="370"/>
      <c r="Y14" s="334" t="s">
        <v>9</v>
      </c>
      <c r="Z14" s="334"/>
      <c r="AA14" s="334" t="s">
        <v>9</v>
      </c>
      <c r="AB14" s="334"/>
    </row>
    <row r="15" spans="1:28" ht="65.150000000000006" customHeight="1" thickBot="1">
      <c r="A15" s="396"/>
      <c r="B15" s="397"/>
      <c r="C15" s="397"/>
      <c r="D15" s="398"/>
      <c r="E15" s="14">
        <v>11</v>
      </c>
      <c r="F15" s="347" t="s">
        <v>26</v>
      </c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348"/>
      <c r="T15" s="348"/>
      <c r="U15" s="348"/>
      <c r="V15" s="348"/>
      <c r="W15" s="348"/>
      <c r="X15" s="349"/>
      <c r="Y15" s="334" t="s">
        <v>9</v>
      </c>
      <c r="Z15" s="334"/>
      <c r="AA15" s="334" t="s">
        <v>9</v>
      </c>
      <c r="AB15" s="334"/>
    </row>
    <row r="16" spans="1:28" ht="65.150000000000006" customHeight="1" thickBot="1">
      <c r="A16" s="396"/>
      <c r="B16" s="397"/>
      <c r="C16" s="397"/>
      <c r="D16" s="398"/>
      <c r="E16" s="13">
        <v>12</v>
      </c>
      <c r="F16" s="347" t="s">
        <v>25</v>
      </c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8"/>
      <c r="S16" s="348"/>
      <c r="T16" s="348"/>
      <c r="U16" s="348"/>
      <c r="V16" s="348"/>
      <c r="W16" s="348"/>
      <c r="X16" s="349"/>
      <c r="Y16" s="334" t="s">
        <v>9</v>
      </c>
      <c r="Z16" s="334"/>
      <c r="AA16" s="334" t="s">
        <v>9</v>
      </c>
      <c r="AB16" s="334"/>
    </row>
    <row r="17" spans="1:28" ht="65.150000000000006" customHeight="1" thickBot="1">
      <c r="A17" s="396"/>
      <c r="B17" s="397"/>
      <c r="C17" s="397"/>
      <c r="D17" s="398"/>
      <c r="E17" s="14">
        <v>13</v>
      </c>
      <c r="F17" s="347" t="s">
        <v>1109</v>
      </c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  <c r="W17" s="348"/>
      <c r="X17" s="349"/>
      <c r="Y17" s="334" t="s">
        <v>9</v>
      </c>
      <c r="Z17" s="334"/>
      <c r="AA17" s="334" t="s">
        <v>9</v>
      </c>
      <c r="AB17" s="334"/>
    </row>
    <row r="18" spans="1:28" ht="65.150000000000006" customHeight="1" thickBot="1">
      <c r="A18" s="341"/>
      <c r="B18" s="342"/>
      <c r="C18" s="342"/>
      <c r="D18" s="343"/>
      <c r="E18" s="238">
        <v>14</v>
      </c>
      <c r="F18" s="399" t="s">
        <v>1110</v>
      </c>
      <c r="G18" s="400"/>
      <c r="H18" s="400"/>
      <c r="I18" s="400"/>
      <c r="J18" s="400"/>
      <c r="K18" s="400"/>
      <c r="L18" s="400"/>
      <c r="M18" s="400"/>
      <c r="N18" s="400"/>
      <c r="O18" s="400"/>
      <c r="P18" s="400"/>
      <c r="Q18" s="400"/>
      <c r="R18" s="400"/>
      <c r="S18" s="400"/>
      <c r="T18" s="400"/>
      <c r="U18" s="400"/>
      <c r="V18" s="400"/>
      <c r="W18" s="400"/>
      <c r="X18" s="401"/>
      <c r="Y18" s="334" t="s">
        <v>9</v>
      </c>
      <c r="Z18" s="334"/>
      <c r="AA18" s="334" t="s">
        <v>9</v>
      </c>
      <c r="AB18" s="334"/>
    </row>
    <row r="19" spans="1:28" ht="65.150000000000006" customHeight="1" thickBot="1">
      <c r="A19" s="359" t="s">
        <v>1099</v>
      </c>
      <c r="B19" s="360"/>
      <c r="C19" s="360"/>
      <c r="D19" s="361"/>
      <c r="E19" s="9">
        <v>15</v>
      </c>
      <c r="F19" s="374" t="s">
        <v>24</v>
      </c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6"/>
      <c r="Y19" s="334" t="s">
        <v>9</v>
      </c>
      <c r="Z19" s="334"/>
      <c r="AA19" s="334" t="s">
        <v>9</v>
      </c>
      <c r="AB19" s="334"/>
    </row>
    <row r="20" spans="1:28" ht="65.150000000000006" customHeight="1" thickBot="1">
      <c r="A20" s="362"/>
      <c r="B20" s="363"/>
      <c r="C20" s="363"/>
      <c r="D20" s="364"/>
      <c r="E20" s="13">
        <v>16</v>
      </c>
      <c r="F20" s="368" t="s">
        <v>23</v>
      </c>
      <c r="G20" s="369"/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69"/>
      <c r="W20" s="369"/>
      <c r="X20" s="370"/>
      <c r="Y20" s="334" t="s">
        <v>9</v>
      </c>
      <c r="Z20" s="334"/>
      <c r="AA20" s="334" t="s">
        <v>9</v>
      </c>
      <c r="AB20" s="334"/>
    </row>
    <row r="21" spans="1:28" ht="65.150000000000006" customHeight="1" thickBot="1">
      <c r="A21" s="362"/>
      <c r="B21" s="363"/>
      <c r="C21" s="363"/>
      <c r="D21" s="364"/>
      <c r="E21" s="8">
        <v>17</v>
      </c>
      <c r="F21" s="377" t="s">
        <v>1111</v>
      </c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8"/>
      <c r="S21" s="378"/>
      <c r="T21" s="378"/>
      <c r="U21" s="378"/>
      <c r="V21" s="378"/>
      <c r="W21" s="378"/>
      <c r="X21" s="379"/>
      <c r="Y21" s="334" t="s">
        <v>9</v>
      </c>
      <c r="Z21" s="334"/>
      <c r="AA21" s="334" t="s">
        <v>9</v>
      </c>
      <c r="AB21" s="334"/>
    </row>
    <row r="22" spans="1:28" ht="65.150000000000006" customHeight="1" thickBot="1">
      <c r="A22" s="362"/>
      <c r="B22" s="363"/>
      <c r="C22" s="363"/>
      <c r="D22" s="364"/>
      <c r="E22" s="14">
        <v>18</v>
      </c>
      <c r="F22" s="368" t="s">
        <v>22</v>
      </c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69"/>
      <c r="S22" s="369"/>
      <c r="T22" s="369"/>
      <c r="U22" s="369"/>
      <c r="V22" s="369"/>
      <c r="W22" s="369"/>
      <c r="X22" s="370"/>
      <c r="Y22" s="334" t="s">
        <v>9</v>
      </c>
      <c r="Z22" s="334"/>
      <c r="AA22" s="334" t="s">
        <v>9</v>
      </c>
      <c r="AB22" s="334"/>
    </row>
    <row r="23" spans="1:28" ht="65.150000000000006" customHeight="1" thickBot="1">
      <c r="A23" s="362"/>
      <c r="B23" s="363"/>
      <c r="C23" s="363"/>
      <c r="D23" s="364"/>
      <c r="E23" s="13">
        <v>19</v>
      </c>
      <c r="F23" s="368" t="s">
        <v>21</v>
      </c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369"/>
      <c r="X23" s="370"/>
      <c r="Y23" s="334" t="s">
        <v>9</v>
      </c>
      <c r="Z23" s="334"/>
      <c r="AA23" s="334" t="s">
        <v>9</v>
      </c>
      <c r="AB23" s="334"/>
    </row>
    <row r="24" spans="1:28" ht="65.150000000000006" customHeight="1" thickBot="1">
      <c r="A24" s="362"/>
      <c r="B24" s="363"/>
      <c r="C24" s="363"/>
      <c r="D24" s="364"/>
      <c r="E24" s="8">
        <v>20</v>
      </c>
      <c r="F24" s="368" t="s">
        <v>20</v>
      </c>
      <c r="G24" s="369"/>
      <c r="H24" s="369"/>
      <c r="I24" s="369"/>
      <c r="J24" s="369"/>
      <c r="K24" s="369"/>
      <c r="L24" s="369"/>
      <c r="M24" s="369"/>
      <c r="N24" s="369"/>
      <c r="O24" s="369"/>
      <c r="P24" s="369"/>
      <c r="Q24" s="369"/>
      <c r="R24" s="369"/>
      <c r="S24" s="369"/>
      <c r="T24" s="369"/>
      <c r="U24" s="369"/>
      <c r="V24" s="369"/>
      <c r="W24" s="369"/>
      <c r="X24" s="370"/>
      <c r="Y24" s="334" t="s">
        <v>9</v>
      </c>
      <c r="Z24" s="334"/>
      <c r="AA24" s="334" t="s">
        <v>9</v>
      </c>
      <c r="AB24" s="334"/>
    </row>
    <row r="25" spans="1:28" ht="65.150000000000006" customHeight="1" thickBot="1">
      <c r="A25" s="365"/>
      <c r="B25" s="366"/>
      <c r="C25" s="366"/>
      <c r="D25" s="367"/>
      <c r="E25" s="243">
        <v>21</v>
      </c>
      <c r="F25" s="371" t="s">
        <v>19</v>
      </c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72"/>
      <c r="T25" s="372"/>
      <c r="U25" s="372"/>
      <c r="V25" s="372"/>
      <c r="W25" s="372"/>
      <c r="X25" s="373"/>
      <c r="Y25" s="334" t="s">
        <v>9</v>
      </c>
      <c r="Z25" s="334"/>
      <c r="AA25" s="334" t="s">
        <v>9</v>
      </c>
      <c r="AB25" s="334"/>
    </row>
    <row r="26" spans="1:28" ht="65.150000000000006" customHeight="1" thickBot="1">
      <c r="A26" s="380" t="s">
        <v>1100</v>
      </c>
      <c r="B26" s="381"/>
      <c r="C26" s="381"/>
      <c r="D26" s="381"/>
      <c r="E26" s="7">
        <v>22</v>
      </c>
      <c r="F26" s="382" t="s">
        <v>18</v>
      </c>
      <c r="G26" s="382"/>
      <c r="H26" s="382"/>
      <c r="I26" s="382"/>
      <c r="J26" s="382"/>
      <c r="K26" s="382"/>
      <c r="L26" s="382"/>
      <c r="M26" s="382"/>
      <c r="N26" s="382"/>
      <c r="O26" s="382"/>
      <c r="P26" s="382"/>
      <c r="Q26" s="382"/>
      <c r="R26" s="382"/>
      <c r="S26" s="382"/>
      <c r="T26" s="382"/>
      <c r="U26" s="382"/>
      <c r="V26" s="382"/>
      <c r="W26" s="382"/>
      <c r="X26" s="383"/>
      <c r="Y26" s="334" t="s">
        <v>9</v>
      </c>
      <c r="Z26" s="334"/>
      <c r="AA26" s="334" t="s">
        <v>9</v>
      </c>
      <c r="AB26" s="334"/>
    </row>
    <row r="27" spans="1:28" s="245" customFormat="1" ht="65.150000000000006" customHeight="1" thickBot="1">
      <c r="A27" s="388" t="s">
        <v>1118</v>
      </c>
      <c r="B27" s="389"/>
      <c r="C27" s="389"/>
      <c r="D27" s="390"/>
      <c r="E27" s="244">
        <v>23</v>
      </c>
      <c r="F27" s="391" t="s">
        <v>1119</v>
      </c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  <c r="V27" s="391"/>
      <c r="W27" s="391"/>
      <c r="X27" s="392"/>
      <c r="Y27" s="393" t="s">
        <v>9</v>
      </c>
      <c r="Z27" s="393"/>
      <c r="AA27" s="394"/>
      <c r="AB27" s="394"/>
    </row>
    <row r="28" spans="1:28" ht="65.150000000000006" customHeight="1" thickBot="1">
      <c r="A28" s="380" t="s">
        <v>1101</v>
      </c>
      <c r="B28" s="381"/>
      <c r="C28" s="381"/>
      <c r="D28" s="384"/>
      <c r="E28" s="12">
        <v>24</v>
      </c>
      <c r="F28" s="385" t="s">
        <v>17</v>
      </c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7"/>
      <c r="Y28" s="350"/>
      <c r="Z28" s="350"/>
      <c r="AA28" s="334" t="s">
        <v>9</v>
      </c>
      <c r="AB28" s="334"/>
    </row>
    <row r="29" spans="1:28" ht="65.150000000000006" customHeight="1" thickBot="1">
      <c r="A29" s="338" t="s">
        <v>1102</v>
      </c>
      <c r="B29" s="339"/>
      <c r="C29" s="339"/>
      <c r="D29" s="340"/>
      <c r="E29" s="11">
        <v>25</v>
      </c>
      <c r="F29" s="374" t="s">
        <v>16</v>
      </c>
      <c r="G29" s="375"/>
      <c r="H29" s="375"/>
      <c r="I29" s="375"/>
      <c r="J29" s="375"/>
      <c r="K29" s="375"/>
      <c r="L29" s="375"/>
      <c r="M29" s="375"/>
      <c r="N29" s="375"/>
      <c r="O29" s="375"/>
      <c r="P29" s="375"/>
      <c r="Q29" s="375"/>
      <c r="R29" s="375"/>
      <c r="S29" s="375"/>
      <c r="T29" s="375"/>
      <c r="U29" s="375"/>
      <c r="V29" s="375"/>
      <c r="W29" s="375"/>
      <c r="X29" s="376"/>
      <c r="Y29" s="334" t="s">
        <v>9</v>
      </c>
      <c r="Z29" s="334"/>
      <c r="AA29" s="334" t="s">
        <v>9</v>
      </c>
      <c r="AB29" s="334"/>
    </row>
    <row r="30" spans="1:28" ht="65.150000000000006" customHeight="1" thickBot="1">
      <c r="A30" s="341"/>
      <c r="B30" s="342"/>
      <c r="C30" s="342"/>
      <c r="D30" s="343"/>
      <c r="E30" s="10">
        <v>26</v>
      </c>
      <c r="F30" s="371" t="s">
        <v>15</v>
      </c>
      <c r="G30" s="372"/>
      <c r="H30" s="372"/>
      <c r="I30" s="372"/>
      <c r="J30" s="372"/>
      <c r="K30" s="372"/>
      <c r="L30" s="372"/>
      <c r="M30" s="372"/>
      <c r="N30" s="372"/>
      <c r="O30" s="372"/>
      <c r="P30" s="372"/>
      <c r="Q30" s="372"/>
      <c r="R30" s="372"/>
      <c r="S30" s="372"/>
      <c r="T30" s="372"/>
      <c r="U30" s="372"/>
      <c r="V30" s="372"/>
      <c r="W30" s="372"/>
      <c r="X30" s="373"/>
      <c r="Y30" s="334" t="s">
        <v>9</v>
      </c>
      <c r="Z30" s="334"/>
      <c r="AA30" s="334" t="s">
        <v>9</v>
      </c>
      <c r="AB30" s="334"/>
    </row>
    <row r="31" spans="1:28" ht="65.150000000000006" customHeight="1" thickBot="1">
      <c r="A31" s="380" t="s">
        <v>14</v>
      </c>
      <c r="B31" s="381"/>
      <c r="C31" s="381"/>
      <c r="D31" s="384"/>
      <c r="E31" s="244">
        <v>27</v>
      </c>
      <c r="F31" s="402" t="s">
        <v>1120</v>
      </c>
      <c r="G31" s="403"/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3"/>
      <c r="U31" s="403"/>
      <c r="V31" s="403"/>
      <c r="W31" s="403"/>
      <c r="X31" s="404"/>
      <c r="Y31" s="334" t="s">
        <v>9</v>
      </c>
      <c r="Z31" s="334"/>
      <c r="AA31" s="334" t="s">
        <v>9</v>
      </c>
      <c r="AB31" s="334"/>
    </row>
    <row r="32" spans="1:28" ht="65.150000000000006" customHeight="1" thickBot="1">
      <c r="A32" s="338" t="s">
        <v>13</v>
      </c>
      <c r="B32" s="339"/>
      <c r="C32" s="339"/>
      <c r="D32" s="340"/>
      <c r="E32" s="246">
        <v>28</v>
      </c>
      <c r="F32" s="405" t="s">
        <v>1117</v>
      </c>
      <c r="G32" s="406"/>
      <c r="H32" s="406"/>
      <c r="I32" s="406"/>
      <c r="J32" s="406"/>
      <c r="K32" s="406"/>
      <c r="L32" s="406"/>
      <c r="M32" s="406"/>
      <c r="N32" s="406"/>
      <c r="O32" s="406"/>
      <c r="P32" s="406"/>
      <c r="Q32" s="406"/>
      <c r="R32" s="406"/>
      <c r="S32" s="406"/>
      <c r="T32" s="406"/>
      <c r="U32" s="406"/>
      <c r="V32" s="406"/>
      <c r="W32" s="406"/>
      <c r="X32" s="407"/>
      <c r="Y32" s="334" t="s">
        <v>9</v>
      </c>
      <c r="Z32" s="334"/>
      <c r="AA32" s="334" t="s">
        <v>9</v>
      </c>
      <c r="AB32" s="334"/>
    </row>
    <row r="33" spans="1:28" ht="65.150000000000006" customHeight="1" thickBot="1">
      <c r="A33" s="341"/>
      <c r="B33" s="342"/>
      <c r="C33" s="342"/>
      <c r="D33" s="343"/>
      <c r="E33" s="8">
        <v>29</v>
      </c>
      <c r="F33" s="371" t="s">
        <v>12</v>
      </c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372"/>
      <c r="W33" s="372"/>
      <c r="X33" s="373"/>
      <c r="Y33" s="334" t="s">
        <v>9</v>
      </c>
      <c r="Z33" s="334"/>
      <c r="AA33" s="334" t="s">
        <v>9</v>
      </c>
      <c r="AB33" s="334"/>
    </row>
    <row r="34" spans="1:28" ht="64.5" customHeight="1" thickBot="1">
      <c r="A34" s="341" t="s">
        <v>11</v>
      </c>
      <c r="B34" s="342"/>
      <c r="C34" s="342"/>
      <c r="D34" s="343"/>
      <c r="E34" s="7">
        <v>30</v>
      </c>
      <c r="F34" s="385" t="s">
        <v>10</v>
      </c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7"/>
      <c r="Y34" s="334" t="s">
        <v>9</v>
      </c>
      <c r="Z34" s="334"/>
      <c r="AA34" s="334" t="s">
        <v>9</v>
      </c>
      <c r="AB34" s="334"/>
    </row>
    <row r="35" spans="1:28" ht="61.5" customHeight="1">
      <c r="E35" s="6"/>
      <c r="O35" s="20"/>
    </row>
  </sheetData>
  <mergeCells count="108">
    <mergeCell ref="A2:AB2"/>
    <mergeCell ref="A31:D31"/>
    <mergeCell ref="A32:D33"/>
    <mergeCell ref="A34:D34"/>
    <mergeCell ref="Y18:Z18"/>
    <mergeCell ref="AA18:AB18"/>
    <mergeCell ref="A13:D18"/>
    <mergeCell ref="F18:X18"/>
    <mergeCell ref="Y33:Z33"/>
    <mergeCell ref="AA33:AB33"/>
    <mergeCell ref="F34:X34"/>
    <mergeCell ref="Y34:Z34"/>
    <mergeCell ref="AA34:AB34"/>
    <mergeCell ref="F31:X31"/>
    <mergeCell ref="Y31:Z31"/>
    <mergeCell ref="AA31:AB31"/>
    <mergeCell ref="F32:X32"/>
    <mergeCell ref="Y32:Z32"/>
    <mergeCell ref="AA32:AB32"/>
    <mergeCell ref="F33:X33"/>
    <mergeCell ref="A29:D30"/>
    <mergeCell ref="F29:X29"/>
    <mergeCell ref="Y29:Z29"/>
    <mergeCell ref="AA29:AB29"/>
    <mergeCell ref="F30:X30"/>
    <mergeCell ref="Y30:Z30"/>
    <mergeCell ref="AA30:AB30"/>
    <mergeCell ref="A26:D26"/>
    <mergeCell ref="F26:X26"/>
    <mergeCell ref="Y26:Z26"/>
    <mergeCell ref="AA26:AB26"/>
    <mergeCell ref="A28:D28"/>
    <mergeCell ref="F28:X28"/>
    <mergeCell ref="Y28:Z28"/>
    <mergeCell ref="AA28:AB28"/>
    <mergeCell ref="A27:D27"/>
    <mergeCell ref="F27:X27"/>
    <mergeCell ref="Y27:Z27"/>
    <mergeCell ref="AA27:AB27"/>
    <mergeCell ref="F25:X25"/>
    <mergeCell ref="Y25:Z25"/>
    <mergeCell ref="AA25:AB25"/>
    <mergeCell ref="A19:D25"/>
    <mergeCell ref="F19:X19"/>
    <mergeCell ref="Y19:Z19"/>
    <mergeCell ref="AA19:AB19"/>
    <mergeCell ref="F20:X20"/>
    <mergeCell ref="Y20:Z20"/>
    <mergeCell ref="AA20:AB20"/>
    <mergeCell ref="F23:X23"/>
    <mergeCell ref="Y23:Z23"/>
    <mergeCell ref="AA23:AB23"/>
    <mergeCell ref="F24:X24"/>
    <mergeCell ref="Y24:Z24"/>
    <mergeCell ref="AA24:AB24"/>
    <mergeCell ref="F21:X21"/>
    <mergeCell ref="Y21:Z21"/>
    <mergeCell ref="AA21:AB21"/>
    <mergeCell ref="F22:X22"/>
    <mergeCell ref="Y22:Z22"/>
    <mergeCell ref="AA22:AB22"/>
    <mergeCell ref="F16:X16"/>
    <mergeCell ref="Y16:Z16"/>
    <mergeCell ref="AA16:AB16"/>
    <mergeCell ref="F17:X17"/>
    <mergeCell ref="Y17:Z17"/>
    <mergeCell ref="AA17:AB17"/>
    <mergeCell ref="F13:X13"/>
    <mergeCell ref="Y13:Z13"/>
    <mergeCell ref="AA13:AB13"/>
    <mergeCell ref="F14:X14"/>
    <mergeCell ref="Y14:Z14"/>
    <mergeCell ref="AA14:AB14"/>
    <mergeCell ref="F15:X15"/>
    <mergeCell ref="Y15:Z15"/>
    <mergeCell ref="AA15:AB15"/>
    <mergeCell ref="A4:D4"/>
    <mergeCell ref="E4:X4"/>
    <mergeCell ref="Y4:Z4"/>
    <mergeCell ref="AA4:AB4"/>
    <mergeCell ref="Y7:Z7"/>
    <mergeCell ref="Y3:Z3"/>
    <mergeCell ref="AA3:AB3"/>
    <mergeCell ref="Y5:Z5"/>
    <mergeCell ref="AA5:AB5"/>
    <mergeCell ref="AA6:AB6"/>
    <mergeCell ref="F7:X7"/>
    <mergeCell ref="AA7:AB7"/>
    <mergeCell ref="A5:D8"/>
    <mergeCell ref="AA12:AB12"/>
    <mergeCell ref="F10:X10"/>
    <mergeCell ref="Y10:Z10"/>
    <mergeCell ref="A11:D12"/>
    <mergeCell ref="F11:X11"/>
    <mergeCell ref="Y11:Z11"/>
    <mergeCell ref="AA11:AB11"/>
    <mergeCell ref="AA10:AB10"/>
    <mergeCell ref="F5:X5"/>
    <mergeCell ref="F9:X9"/>
    <mergeCell ref="Y6:Z6"/>
    <mergeCell ref="F6:X6"/>
    <mergeCell ref="F12:X12"/>
    <mergeCell ref="Y12:Z12"/>
    <mergeCell ref="A9:D10"/>
    <mergeCell ref="Y8:AB8"/>
    <mergeCell ref="F8:X8"/>
    <mergeCell ref="AA9:AB9"/>
    <mergeCell ref="Y9:Z9"/>
  </mergeCells>
  <phoneticPr fontId="3"/>
  <dataValidations count="1">
    <dataValidation type="list" allowBlank="1" showInputMessage="1" showErrorMessage="1" sqref="Y5:Z5 Y29:Z34 AA6:AB7 Y8:AB8 Y9:Z27 AA9:AB26 AA28:AB34" xr:uid="{6A8AE51E-E94F-4A1E-B2A4-5A137A7EB6FC}">
      <formula1>"□,☑"</formula1>
    </dataValidation>
  </dataValidations>
  <pageMargins left="0.62992125984251968" right="3.937007874015748E-2" top="0.55118110236220474" bottom="0.74803149606299213" header="0" footer="0.31496062992125984"/>
  <pageSetup paperSize="9"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41219-E366-45C1-AD40-4BCA028DB807}">
  <sheetPr>
    <tabColor rgb="FF92D050"/>
    <pageSetUpPr fitToPage="1"/>
  </sheetPr>
  <dimension ref="A1:AG115"/>
  <sheetViews>
    <sheetView zoomScale="70" zoomScaleNormal="70" zoomScaleSheetLayoutView="100" workbookViewId="0">
      <pane xSplit="4" ySplit="1" topLeftCell="E2" activePane="bottomRight" state="frozen"/>
      <selection pane="topRight" activeCell="C1" sqref="C1"/>
      <selection pane="bottomLeft" activeCell="A2" sqref="A2"/>
      <selection pane="bottomRight" activeCell="E2" sqref="E2"/>
    </sheetView>
  </sheetViews>
  <sheetFormatPr defaultColWidth="9" defaultRowHeight="23.25" customHeight="1"/>
  <cols>
    <col min="1" max="1" width="5.6328125" style="53" customWidth="1"/>
    <col min="2" max="2" width="6.453125" style="165" customWidth="1"/>
    <col min="3" max="3" width="6.453125" style="37" customWidth="1"/>
    <col min="4" max="4" width="31.90625" style="36" customWidth="1"/>
    <col min="5" max="5" width="11.90625" style="36" customWidth="1"/>
    <col min="6" max="6" width="7.6328125" style="36" customWidth="1"/>
    <col min="7" max="7" width="5.6328125" style="36" customWidth="1"/>
    <col min="8" max="8" width="9.453125" style="36" customWidth="1"/>
    <col min="9" max="9" width="16.26953125" style="36" customWidth="1"/>
    <col min="10" max="10" width="5.6328125" style="37" customWidth="1"/>
    <col min="11" max="11" width="10.453125" style="161" customWidth="1"/>
    <col min="12" max="12" width="25.90625" style="115" customWidth="1"/>
    <col min="13" max="13" width="7.6328125" style="36" customWidth="1"/>
    <col min="14" max="14" width="16.08984375" style="36" customWidth="1"/>
    <col min="15" max="15" width="16.08984375" style="170" customWidth="1"/>
    <col min="16" max="16" width="12.6328125" style="36" customWidth="1"/>
    <col min="17" max="17" width="16.6328125" style="36" customWidth="1"/>
    <col min="18" max="18" width="20.453125" style="36" customWidth="1"/>
    <col min="19" max="19" width="28.7265625" style="36" customWidth="1"/>
    <col min="20" max="20" width="46.08984375" style="36" customWidth="1"/>
    <col min="21" max="21" width="33.90625" style="36" customWidth="1"/>
    <col min="22" max="22" width="13.36328125" style="162" customWidth="1"/>
    <col min="23" max="25" width="8.90625" style="37" customWidth="1"/>
    <col min="26" max="31" width="9" style="37" customWidth="1"/>
    <col min="32" max="32" width="9" style="53" customWidth="1"/>
    <col min="33" max="33" width="37.26953125" style="36" customWidth="1"/>
    <col min="34" max="16384" width="9" style="53"/>
  </cols>
  <sheetData>
    <row r="1" spans="1:33" s="37" customFormat="1" ht="23.25" customHeight="1">
      <c r="A1" s="22" t="s">
        <v>44</v>
      </c>
      <c r="B1" s="166" t="s">
        <v>1045</v>
      </c>
      <c r="C1" s="23" t="s">
        <v>45</v>
      </c>
      <c r="D1" s="24" t="s">
        <v>46</v>
      </c>
      <c r="E1" s="24" t="s">
        <v>47</v>
      </c>
      <c r="F1" s="24" t="s">
        <v>48</v>
      </c>
      <c r="G1" s="25" t="s">
        <v>49</v>
      </c>
      <c r="H1" s="26" t="s">
        <v>50</v>
      </c>
      <c r="I1" s="24" t="s">
        <v>51</v>
      </c>
      <c r="J1" s="25" t="s">
        <v>52</v>
      </c>
      <c r="K1" s="27" t="s">
        <v>53</v>
      </c>
      <c r="L1" s="28" t="s">
        <v>54</v>
      </c>
      <c r="M1" s="29" t="s">
        <v>55</v>
      </c>
      <c r="N1" s="29" t="s">
        <v>56</v>
      </c>
      <c r="O1" s="168"/>
      <c r="P1" s="29" t="s">
        <v>57</v>
      </c>
      <c r="Q1" s="29" t="s">
        <v>58</v>
      </c>
      <c r="R1" s="29" t="s">
        <v>59</v>
      </c>
      <c r="S1" s="30" t="s">
        <v>60</v>
      </c>
      <c r="T1" s="31" t="s">
        <v>61</v>
      </c>
      <c r="U1" s="32" t="s">
        <v>62</v>
      </c>
      <c r="V1" s="33" t="s">
        <v>63</v>
      </c>
      <c r="W1" s="30" t="s">
        <v>39</v>
      </c>
      <c r="X1" s="30" t="s">
        <v>40</v>
      </c>
      <c r="Y1" s="30" t="s">
        <v>64</v>
      </c>
      <c r="Z1" s="34"/>
      <c r="AA1" s="34"/>
      <c r="AB1" s="34"/>
      <c r="AC1" s="34"/>
      <c r="AD1" s="34"/>
      <c r="AE1" s="34"/>
      <c r="AF1" s="35"/>
      <c r="AG1" s="36"/>
    </row>
    <row r="2" spans="1:33" ht="23.25" customHeight="1">
      <c r="A2" s="37">
        <v>1</v>
      </c>
      <c r="B2" s="167" t="str">
        <f>CONCATENATE(TEXT(C2,"000")," ",D2)</f>
        <v>001 郷の里をよくする会</v>
      </c>
      <c r="C2" s="38">
        <v>1</v>
      </c>
      <c r="D2" s="39" t="s">
        <v>65</v>
      </c>
      <c r="E2" s="39" t="s">
        <v>66</v>
      </c>
      <c r="F2" s="39" t="s">
        <v>67</v>
      </c>
      <c r="G2" s="40">
        <v>0</v>
      </c>
      <c r="H2" s="41" t="s">
        <v>68</v>
      </c>
      <c r="I2" s="42" t="s">
        <v>69</v>
      </c>
      <c r="J2" s="43">
        <v>0</v>
      </c>
      <c r="K2" s="44" t="s">
        <v>70</v>
      </c>
      <c r="L2" s="45" t="s">
        <v>71</v>
      </c>
      <c r="M2" s="39" t="s">
        <v>72</v>
      </c>
      <c r="N2" s="39" t="s">
        <v>73</v>
      </c>
      <c r="O2" s="169" t="str">
        <f>IF(P2="","",CONCATENATE("0772-",P2))</f>
        <v>0772-84-0953</v>
      </c>
      <c r="P2" s="46" t="s">
        <v>74</v>
      </c>
      <c r="Q2" s="46" t="s">
        <v>75</v>
      </c>
      <c r="R2" s="46"/>
      <c r="S2" s="47" t="s">
        <v>1049</v>
      </c>
      <c r="T2" s="48"/>
      <c r="U2" s="49" t="s">
        <v>76</v>
      </c>
      <c r="V2" s="50" t="s">
        <v>70</v>
      </c>
      <c r="W2" s="51" t="s">
        <v>77</v>
      </c>
      <c r="X2" s="51" t="s">
        <v>77</v>
      </c>
      <c r="Y2" s="51" t="s">
        <v>77</v>
      </c>
      <c r="Z2" s="51"/>
      <c r="AA2" s="51"/>
      <c r="AB2" s="51"/>
      <c r="AC2" s="51"/>
      <c r="AD2" s="51"/>
      <c r="AE2" s="51"/>
      <c r="AF2" s="52"/>
    </row>
    <row r="3" spans="1:33" ht="23.25" customHeight="1">
      <c r="A3" s="37">
        <v>2</v>
      </c>
      <c r="B3" s="167" t="str">
        <f t="shared" ref="B3:B66" si="0">CONCATENATE(TEXT(C3,"000")," ",D3)</f>
        <v>002 島</v>
      </c>
      <c r="C3" s="38">
        <v>2</v>
      </c>
      <c r="D3" s="39" t="s">
        <v>78</v>
      </c>
      <c r="E3" s="39" t="s">
        <v>66</v>
      </c>
      <c r="F3" s="39" t="s">
        <v>78</v>
      </c>
      <c r="G3" s="51">
        <v>0</v>
      </c>
      <c r="H3" s="54" t="s">
        <v>79</v>
      </c>
      <c r="I3" s="55" t="s">
        <v>80</v>
      </c>
      <c r="J3" s="56">
        <v>1</v>
      </c>
      <c r="K3" s="44" t="s">
        <v>81</v>
      </c>
      <c r="L3" s="57" t="s">
        <v>82</v>
      </c>
      <c r="M3" s="39" t="s">
        <v>72</v>
      </c>
      <c r="N3" s="58" t="s">
        <v>80</v>
      </c>
      <c r="O3" s="169" t="str">
        <f t="shared" ref="O3:O66" si="1">IF(P3="","",CONCATENATE("0772-",P3))</f>
        <v>0772-82-0614</v>
      </c>
      <c r="P3" s="59" t="s">
        <v>83</v>
      </c>
      <c r="Q3" s="59" t="s">
        <v>84</v>
      </c>
      <c r="R3" s="60"/>
      <c r="S3" s="61" t="s">
        <v>85</v>
      </c>
      <c r="T3" s="62" t="s">
        <v>86</v>
      </c>
      <c r="U3" s="49" t="s">
        <v>87</v>
      </c>
      <c r="V3" s="50" t="s">
        <v>81</v>
      </c>
      <c r="W3" s="51" t="s">
        <v>77</v>
      </c>
      <c r="X3" s="51" t="s">
        <v>77</v>
      </c>
      <c r="Y3" s="51" t="s">
        <v>77</v>
      </c>
      <c r="Z3" s="51"/>
      <c r="AA3" s="51"/>
      <c r="AB3" s="51"/>
      <c r="AC3" s="51"/>
      <c r="AD3" s="51"/>
      <c r="AE3" s="51"/>
      <c r="AF3" s="52"/>
    </row>
    <row r="4" spans="1:33" ht="23.25" customHeight="1">
      <c r="A4" s="37">
        <v>3</v>
      </c>
      <c r="B4" s="167" t="str">
        <f t="shared" si="0"/>
        <v>003 金谷環境保全会</v>
      </c>
      <c r="C4" s="38">
        <v>3</v>
      </c>
      <c r="D4" s="39" t="s">
        <v>88</v>
      </c>
      <c r="E4" s="39" t="s">
        <v>66</v>
      </c>
      <c r="F4" s="39" t="s">
        <v>89</v>
      </c>
      <c r="G4" s="51">
        <v>0</v>
      </c>
      <c r="H4" s="54" t="s">
        <v>68</v>
      </c>
      <c r="I4" s="63" t="s">
        <v>90</v>
      </c>
      <c r="J4" s="56">
        <v>0</v>
      </c>
      <c r="K4" s="44" t="s">
        <v>91</v>
      </c>
      <c r="L4" s="45" t="s">
        <v>92</v>
      </c>
      <c r="M4" s="39" t="s">
        <v>72</v>
      </c>
      <c r="N4" s="39" t="s">
        <v>93</v>
      </c>
      <c r="O4" s="169" t="str">
        <f t="shared" si="1"/>
        <v>0772-85-0731</v>
      </c>
      <c r="P4" s="46" t="s">
        <v>94</v>
      </c>
      <c r="Q4" s="46" t="s">
        <v>95</v>
      </c>
      <c r="R4" s="46" t="s">
        <v>96</v>
      </c>
      <c r="S4" s="64" t="s">
        <v>97</v>
      </c>
      <c r="T4" s="65"/>
      <c r="U4" s="49" t="s">
        <v>98</v>
      </c>
      <c r="V4" s="50" t="s">
        <v>91</v>
      </c>
      <c r="W4" s="51" t="s">
        <v>77</v>
      </c>
      <c r="X4" s="51" t="s">
        <v>77</v>
      </c>
      <c r="Y4" s="51" t="s">
        <v>77</v>
      </c>
      <c r="Z4" s="51"/>
      <c r="AA4" s="51"/>
      <c r="AB4" s="51"/>
      <c r="AC4" s="51"/>
      <c r="AD4" s="51"/>
      <c r="AE4" s="51"/>
      <c r="AF4" s="52"/>
    </row>
    <row r="5" spans="1:33" ht="23.25" customHeight="1">
      <c r="A5" s="37">
        <v>4</v>
      </c>
      <c r="B5" s="167" t="str">
        <f t="shared" si="0"/>
        <v>004 引土・須地農地振興会</v>
      </c>
      <c r="C5" s="38">
        <v>4</v>
      </c>
      <c r="D5" s="39" t="s">
        <v>99</v>
      </c>
      <c r="E5" s="39" t="s">
        <v>66</v>
      </c>
      <c r="F5" s="39" t="s">
        <v>100</v>
      </c>
      <c r="G5" s="51">
        <v>0</v>
      </c>
      <c r="H5" s="54" t="s">
        <v>68</v>
      </c>
      <c r="I5" s="63" t="s">
        <v>101</v>
      </c>
      <c r="J5" s="56">
        <v>0</v>
      </c>
      <c r="K5" s="44" t="s">
        <v>102</v>
      </c>
      <c r="L5" s="45" t="s">
        <v>103</v>
      </c>
      <c r="M5" s="39" t="s">
        <v>104</v>
      </c>
      <c r="N5" s="39" t="s">
        <v>105</v>
      </c>
      <c r="O5" s="169" t="str">
        <f t="shared" si="1"/>
        <v>0772-82-1980</v>
      </c>
      <c r="P5" s="46" t="s">
        <v>106</v>
      </c>
      <c r="Q5" s="46" t="s">
        <v>107</v>
      </c>
      <c r="R5" s="46" t="s">
        <v>106</v>
      </c>
      <c r="S5" s="64" t="s">
        <v>108</v>
      </c>
      <c r="T5" s="48" t="s">
        <v>109</v>
      </c>
      <c r="U5" s="49" t="s">
        <v>110</v>
      </c>
      <c r="V5" s="50" t="s">
        <v>111</v>
      </c>
      <c r="W5" s="51" t="s">
        <v>77</v>
      </c>
      <c r="X5" s="51" t="s">
        <v>77</v>
      </c>
      <c r="Y5" s="51" t="s">
        <v>77</v>
      </c>
      <c r="Z5" s="51"/>
      <c r="AA5" s="51"/>
      <c r="AB5" s="51"/>
      <c r="AC5" s="51"/>
      <c r="AD5" s="66"/>
      <c r="AE5" s="51"/>
      <c r="AF5" s="52"/>
    </row>
    <row r="6" spans="1:33" ht="23.25" customHeight="1">
      <c r="A6" s="37">
        <v>5</v>
      </c>
      <c r="B6" s="167" t="str">
        <f t="shared" si="0"/>
        <v>005 坂井区環境保全向上活動組合</v>
      </c>
      <c r="C6" s="38">
        <v>5</v>
      </c>
      <c r="D6" s="39" t="s">
        <v>112</v>
      </c>
      <c r="E6" s="39" t="s">
        <v>66</v>
      </c>
      <c r="F6" s="39" t="s">
        <v>113</v>
      </c>
      <c r="G6" s="51">
        <v>0</v>
      </c>
      <c r="H6" s="54" t="s">
        <v>79</v>
      </c>
      <c r="I6" s="63" t="s">
        <v>114</v>
      </c>
      <c r="J6" s="56">
        <v>0</v>
      </c>
      <c r="K6" s="44" t="s">
        <v>115</v>
      </c>
      <c r="L6" s="45" t="s">
        <v>116</v>
      </c>
      <c r="M6" s="39" t="s">
        <v>72</v>
      </c>
      <c r="N6" s="39" t="s">
        <v>117</v>
      </c>
      <c r="O6" s="169" t="str">
        <f t="shared" si="1"/>
        <v>0772-82-0548</v>
      </c>
      <c r="P6" s="46" t="s">
        <v>118</v>
      </c>
      <c r="Q6" s="46" t="s">
        <v>119</v>
      </c>
      <c r="R6" s="46" t="s">
        <v>120</v>
      </c>
      <c r="S6" s="64" t="s">
        <v>121</v>
      </c>
      <c r="T6" s="48" t="s">
        <v>122</v>
      </c>
      <c r="U6" s="49" t="s">
        <v>123</v>
      </c>
      <c r="V6" s="50" t="s">
        <v>115</v>
      </c>
      <c r="W6" s="51" t="s">
        <v>7</v>
      </c>
      <c r="X6" s="51" t="s">
        <v>7</v>
      </c>
      <c r="Y6" s="51" t="s">
        <v>77</v>
      </c>
      <c r="Z6" s="51"/>
      <c r="AA6" s="66"/>
      <c r="AB6" s="66"/>
      <c r="AC6" s="51"/>
      <c r="AD6" s="51"/>
      <c r="AE6" s="51"/>
      <c r="AF6" s="52"/>
    </row>
    <row r="7" spans="1:33" ht="23.25" customHeight="1">
      <c r="A7" s="37">
        <v>6</v>
      </c>
      <c r="B7" s="167" t="str">
        <f t="shared" si="0"/>
        <v>006 甲山区活性化協議会</v>
      </c>
      <c r="C7" s="38">
        <v>6</v>
      </c>
      <c r="D7" s="39" t="s">
        <v>124</v>
      </c>
      <c r="E7" s="39" t="s">
        <v>66</v>
      </c>
      <c r="F7" s="39" t="s">
        <v>125</v>
      </c>
      <c r="G7" s="51">
        <v>1</v>
      </c>
      <c r="H7" s="54" t="s">
        <v>79</v>
      </c>
      <c r="I7" s="55" t="s">
        <v>126</v>
      </c>
      <c r="J7" s="56">
        <v>0</v>
      </c>
      <c r="K7" s="44" t="s">
        <v>127</v>
      </c>
      <c r="L7" s="45" t="s">
        <v>128</v>
      </c>
      <c r="M7" s="39" t="s">
        <v>72</v>
      </c>
      <c r="N7" s="39" t="s">
        <v>129</v>
      </c>
      <c r="O7" s="169" t="str">
        <f t="shared" si="1"/>
        <v>0772-83-0236</v>
      </c>
      <c r="P7" s="46" t="s">
        <v>130</v>
      </c>
      <c r="Q7" s="46" t="s">
        <v>131</v>
      </c>
      <c r="R7" s="46"/>
      <c r="S7" s="47" t="s">
        <v>1049</v>
      </c>
      <c r="T7" s="48"/>
      <c r="U7" s="49" t="s">
        <v>132</v>
      </c>
      <c r="V7" s="50" t="s">
        <v>127</v>
      </c>
      <c r="W7" s="51" t="s">
        <v>77</v>
      </c>
      <c r="X7" s="51" t="s">
        <v>77</v>
      </c>
      <c r="Y7" s="51" t="s">
        <v>77</v>
      </c>
      <c r="Z7" s="51"/>
      <c r="AA7" s="51"/>
      <c r="AB7" s="66"/>
      <c r="AC7" s="66"/>
      <c r="AD7" s="51"/>
      <c r="AE7" s="51"/>
      <c r="AF7" s="52"/>
    </row>
    <row r="8" spans="1:33" ht="23.25" customHeight="1">
      <c r="A8" s="37">
        <v>7</v>
      </c>
      <c r="B8" s="167" t="str">
        <f t="shared" si="0"/>
        <v>007 海士環境向上協議会</v>
      </c>
      <c r="C8" s="38">
        <v>7</v>
      </c>
      <c r="D8" s="39" t="s">
        <v>133</v>
      </c>
      <c r="E8" s="39" t="s">
        <v>66</v>
      </c>
      <c r="F8" s="39" t="s">
        <v>134</v>
      </c>
      <c r="G8" s="51">
        <v>1</v>
      </c>
      <c r="H8" s="54" t="s">
        <v>68</v>
      </c>
      <c r="I8" s="55" t="s">
        <v>135</v>
      </c>
      <c r="J8" s="56">
        <v>0</v>
      </c>
      <c r="K8" s="44" t="s">
        <v>136</v>
      </c>
      <c r="L8" s="45" t="s">
        <v>137</v>
      </c>
      <c r="M8" s="39" t="s">
        <v>72</v>
      </c>
      <c r="N8" s="39" t="s">
        <v>138</v>
      </c>
      <c r="O8" s="169" t="str">
        <f t="shared" si="1"/>
        <v>0772-82-1374</v>
      </c>
      <c r="P8" s="46" t="s">
        <v>139</v>
      </c>
      <c r="Q8" s="46" t="s">
        <v>140</v>
      </c>
      <c r="R8" s="46"/>
      <c r="S8" s="64" t="s">
        <v>141</v>
      </c>
      <c r="T8" s="48" t="s">
        <v>142</v>
      </c>
      <c r="U8" s="49" t="s">
        <v>143</v>
      </c>
      <c r="V8" s="50" t="s">
        <v>136</v>
      </c>
      <c r="W8" s="51" t="s">
        <v>77</v>
      </c>
      <c r="X8" s="51" t="s">
        <v>77</v>
      </c>
      <c r="Y8" s="51" t="s">
        <v>77</v>
      </c>
      <c r="Z8" s="51"/>
      <c r="AA8" s="66"/>
      <c r="AB8" s="66"/>
      <c r="AC8" s="51"/>
      <c r="AD8" s="51"/>
      <c r="AE8" s="51"/>
      <c r="AF8" s="67"/>
    </row>
    <row r="9" spans="1:33" ht="23.25" customHeight="1">
      <c r="A9" s="37">
        <v>8</v>
      </c>
      <c r="B9" s="167" t="str">
        <f t="shared" si="0"/>
        <v>008 新庄農業保全部会</v>
      </c>
      <c r="C9" s="38">
        <v>8</v>
      </c>
      <c r="D9" s="39" t="s">
        <v>144</v>
      </c>
      <c r="E9" s="39" t="s">
        <v>66</v>
      </c>
      <c r="F9" s="39" t="s">
        <v>145</v>
      </c>
      <c r="G9" s="51">
        <v>0</v>
      </c>
      <c r="H9" s="54" t="s">
        <v>68</v>
      </c>
      <c r="I9" s="63" t="s">
        <v>146</v>
      </c>
      <c r="J9" s="56">
        <v>0</v>
      </c>
      <c r="K9" s="44" t="s">
        <v>147</v>
      </c>
      <c r="L9" s="45" t="s">
        <v>148</v>
      </c>
      <c r="M9" s="39" t="s">
        <v>72</v>
      </c>
      <c r="N9" s="39" t="s">
        <v>146</v>
      </c>
      <c r="O9" s="169" t="str">
        <f t="shared" si="1"/>
        <v>0772-85-0102</v>
      </c>
      <c r="P9" s="46" t="s">
        <v>149</v>
      </c>
      <c r="Q9" s="46" t="s">
        <v>150</v>
      </c>
      <c r="R9" s="46"/>
      <c r="S9" s="47" t="s">
        <v>1049</v>
      </c>
      <c r="T9" s="69" t="s">
        <v>151</v>
      </c>
      <c r="U9" s="49" t="s">
        <v>152</v>
      </c>
      <c r="V9" s="50" t="s">
        <v>147</v>
      </c>
      <c r="W9" s="51" t="s">
        <v>77</v>
      </c>
      <c r="X9" s="51" t="s">
        <v>77</v>
      </c>
      <c r="Y9" s="51" t="s">
        <v>77</v>
      </c>
      <c r="Z9" s="51"/>
      <c r="AA9" s="51"/>
      <c r="AB9" s="51"/>
      <c r="AC9" s="51"/>
      <c r="AD9" s="51"/>
      <c r="AE9" s="51"/>
      <c r="AF9" s="52"/>
    </row>
    <row r="10" spans="1:33" ht="23.25" customHeight="1">
      <c r="A10" s="37">
        <v>9</v>
      </c>
      <c r="B10" s="167" t="str">
        <f t="shared" si="0"/>
        <v>009 二俣農地・水・環境向上委員会</v>
      </c>
      <c r="C10" s="38">
        <v>9</v>
      </c>
      <c r="D10" s="39" t="s">
        <v>153</v>
      </c>
      <c r="E10" s="39" t="s">
        <v>66</v>
      </c>
      <c r="F10" s="39" t="s">
        <v>154</v>
      </c>
      <c r="G10" s="51">
        <v>0</v>
      </c>
      <c r="H10" s="54" t="s">
        <v>155</v>
      </c>
      <c r="I10" s="63" t="s">
        <v>156</v>
      </c>
      <c r="J10" s="56">
        <v>0</v>
      </c>
      <c r="K10" s="44" t="s">
        <v>157</v>
      </c>
      <c r="L10" s="45" t="s">
        <v>158</v>
      </c>
      <c r="M10" s="39" t="s">
        <v>72</v>
      </c>
      <c r="N10" s="39" t="s">
        <v>156</v>
      </c>
      <c r="O10" s="169" t="str">
        <f t="shared" si="1"/>
        <v>0772-84-0428</v>
      </c>
      <c r="P10" s="46" t="s">
        <v>159</v>
      </c>
      <c r="Q10" s="46" t="s">
        <v>160</v>
      </c>
      <c r="R10" s="46"/>
      <c r="S10" s="64" t="s">
        <v>161</v>
      </c>
      <c r="T10" s="48" t="s">
        <v>162</v>
      </c>
      <c r="U10" s="49" t="s">
        <v>158</v>
      </c>
      <c r="V10" s="50" t="s">
        <v>157</v>
      </c>
      <c r="W10" s="51" t="s">
        <v>77</v>
      </c>
      <c r="X10" s="51" t="s">
        <v>77</v>
      </c>
      <c r="Y10" s="51" t="s">
        <v>77</v>
      </c>
      <c r="Z10" s="51"/>
      <c r="AA10" s="51"/>
      <c r="AB10" s="51"/>
      <c r="AC10" s="51"/>
      <c r="AD10" s="51"/>
      <c r="AE10" s="51"/>
      <c r="AF10" s="52"/>
    </row>
    <row r="11" spans="1:33" ht="23.25" customHeight="1">
      <c r="A11" s="37">
        <v>10</v>
      </c>
      <c r="B11" s="167" t="str">
        <f t="shared" si="0"/>
        <v>010 畑地域農水保全委員会</v>
      </c>
      <c r="C11" s="38">
        <v>10</v>
      </c>
      <c r="D11" s="39" t="s">
        <v>163</v>
      </c>
      <c r="E11" s="39" t="s">
        <v>66</v>
      </c>
      <c r="F11" s="39" t="s">
        <v>164</v>
      </c>
      <c r="G11" s="51">
        <v>1</v>
      </c>
      <c r="H11" s="54" t="s">
        <v>79</v>
      </c>
      <c r="I11" s="55" t="s">
        <v>165</v>
      </c>
      <c r="J11" s="56">
        <v>1</v>
      </c>
      <c r="K11" s="44" t="s">
        <v>166</v>
      </c>
      <c r="L11" s="45" t="s">
        <v>167</v>
      </c>
      <c r="M11" s="39" t="s">
        <v>72</v>
      </c>
      <c r="N11" s="58" t="s">
        <v>165</v>
      </c>
      <c r="O11" s="169" t="str">
        <f t="shared" si="1"/>
        <v>0772-85-9011</v>
      </c>
      <c r="P11" s="70" t="s">
        <v>168</v>
      </c>
      <c r="Q11" s="70" t="s">
        <v>169</v>
      </c>
      <c r="R11" s="46"/>
      <c r="S11" s="47" t="s">
        <v>1049</v>
      </c>
      <c r="T11" s="48"/>
      <c r="U11" s="49" t="s">
        <v>170</v>
      </c>
      <c r="V11" s="50" t="s">
        <v>166</v>
      </c>
      <c r="W11" s="51" t="s">
        <v>77</v>
      </c>
      <c r="X11" s="51" t="s">
        <v>77</v>
      </c>
      <c r="Y11" s="51" t="s">
        <v>77</v>
      </c>
      <c r="Z11" s="51"/>
      <c r="AA11" s="51"/>
      <c r="AB11" s="51"/>
      <c r="AC11" s="51"/>
      <c r="AD11" s="51"/>
      <c r="AE11" s="51"/>
      <c r="AF11" s="52"/>
    </row>
    <row r="12" spans="1:33" ht="23.25" customHeight="1">
      <c r="A12" s="37">
        <v>11</v>
      </c>
      <c r="B12" s="167" t="str">
        <f t="shared" si="0"/>
        <v>011 布袋野蛍の会</v>
      </c>
      <c r="C12" s="38">
        <v>11</v>
      </c>
      <c r="D12" s="58" t="s">
        <v>171</v>
      </c>
      <c r="E12" s="39" t="s">
        <v>66</v>
      </c>
      <c r="F12" s="39" t="s">
        <v>172</v>
      </c>
      <c r="G12" s="51">
        <v>0</v>
      </c>
      <c r="H12" s="54" t="s">
        <v>79</v>
      </c>
      <c r="I12" s="63" t="s">
        <v>173</v>
      </c>
      <c r="J12" s="56">
        <v>0</v>
      </c>
      <c r="K12" s="44" t="s">
        <v>174</v>
      </c>
      <c r="L12" s="45" t="s">
        <v>175</v>
      </c>
      <c r="M12" s="39" t="s">
        <v>72</v>
      </c>
      <c r="N12" s="39" t="s">
        <v>176</v>
      </c>
      <c r="O12" s="169" t="str">
        <f t="shared" si="1"/>
        <v>0772-85-0212</v>
      </c>
      <c r="P12" s="46" t="s">
        <v>177</v>
      </c>
      <c r="Q12" s="46" t="s">
        <v>178</v>
      </c>
      <c r="R12" s="46" t="s">
        <v>177</v>
      </c>
      <c r="S12" s="71" t="s">
        <v>179</v>
      </c>
      <c r="T12" s="48" t="s">
        <v>180</v>
      </c>
      <c r="U12" s="49" t="s">
        <v>181</v>
      </c>
      <c r="V12" s="50" t="s">
        <v>174</v>
      </c>
      <c r="W12" s="51" t="s">
        <v>77</v>
      </c>
      <c r="X12" s="51" t="s">
        <v>77</v>
      </c>
      <c r="Y12" s="51" t="s">
        <v>77</v>
      </c>
      <c r="Z12" s="51"/>
      <c r="AA12" s="51"/>
      <c r="AB12" s="51"/>
      <c r="AC12" s="51"/>
      <c r="AD12" s="51"/>
      <c r="AE12" s="51"/>
      <c r="AF12" s="52"/>
    </row>
    <row r="13" spans="1:33" ht="23.25" customHeight="1">
      <c r="A13" s="37">
        <v>12</v>
      </c>
      <c r="B13" s="167" t="str">
        <f t="shared" si="0"/>
        <v>012 口三谷環境保全組合</v>
      </c>
      <c r="C13" s="38">
        <v>12</v>
      </c>
      <c r="D13" s="39" t="s">
        <v>182</v>
      </c>
      <c r="E13" s="39" t="s">
        <v>66</v>
      </c>
      <c r="F13" s="39" t="s">
        <v>183</v>
      </c>
      <c r="G13" s="51">
        <v>0</v>
      </c>
      <c r="H13" s="54" t="s">
        <v>184</v>
      </c>
      <c r="I13" s="63" t="s">
        <v>185</v>
      </c>
      <c r="J13" s="56">
        <v>0</v>
      </c>
      <c r="K13" s="44" t="s">
        <v>186</v>
      </c>
      <c r="L13" s="45" t="s">
        <v>187</v>
      </c>
      <c r="M13" s="39" t="s">
        <v>72</v>
      </c>
      <c r="N13" s="39" t="s">
        <v>185</v>
      </c>
      <c r="O13" s="169" t="str">
        <f t="shared" si="1"/>
        <v>0772-82-1439</v>
      </c>
      <c r="P13" s="46" t="s">
        <v>188</v>
      </c>
      <c r="Q13" s="46" t="s">
        <v>189</v>
      </c>
      <c r="R13" s="46"/>
      <c r="S13" s="64" t="s">
        <v>190</v>
      </c>
      <c r="T13" s="48" t="s">
        <v>191</v>
      </c>
      <c r="U13" s="49" t="s">
        <v>192</v>
      </c>
      <c r="V13" s="50" t="s">
        <v>186</v>
      </c>
      <c r="W13" s="51" t="s">
        <v>77</v>
      </c>
      <c r="X13" s="51" t="s">
        <v>77</v>
      </c>
      <c r="Y13" s="51" t="s">
        <v>77</v>
      </c>
      <c r="Z13" s="66"/>
      <c r="AA13" s="66"/>
      <c r="AB13" s="66"/>
      <c r="AC13" s="51"/>
      <c r="AD13" s="66"/>
      <c r="AE13" s="51"/>
      <c r="AF13" s="67"/>
    </row>
    <row r="14" spans="1:33" ht="23.25" customHeight="1">
      <c r="A14" s="37">
        <v>13</v>
      </c>
      <c r="B14" s="167" t="str">
        <f t="shared" si="0"/>
        <v>013 蛍の里友重</v>
      </c>
      <c r="C14" s="38">
        <v>13</v>
      </c>
      <c r="D14" s="39" t="s">
        <v>193</v>
      </c>
      <c r="E14" s="39" t="s">
        <v>66</v>
      </c>
      <c r="F14" s="39" t="s">
        <v>194</v>
      </c>
      <c r="G14" s="51">
        <v>0</v>
      </c>
      <c r="H14" s="54" t="s">
        <v>79</v>
      </c>
      <c r="I14" s="63" t="s">
        <v>195</v>
      </c>
      <c r="J14" s="56">
        <v>0</v>
      </c>
      <c r="K14" s="44" t="s">
        <v>196</v>
      </c>
      <c r="L14" s="72" t="s">
        <v>197</v>
      </c>
      <c r="M14" s="39" t="s">
        <v>72</v>
      </c>
      <c r="N14" s="39" t="s">
        <v>195</v>
      </c>
      <c r="O14" s="169" t="str">
        <f t="shared" si="1"/>
        <v>0772-82-0746</v>
      </c>
      <c r="P14" s="46" t="s">
        <v>198</v>
      </c>
      <c r="Q14" s="46" t="s">
        <v>199</v>
      </c>
      <c r="R14" s="46"/>
      <c r="S14" s="64" t="s">
        <v>200</v>
      </c>
      <c r="T14" s="48"/>
      <c r="U14" s="49" t="s">
        <v>201</v>
      </c>
      <c r="V14" s="50" t="s">
        <v>196</v>
      </c>
      <c r="W14" s="51" t="s">
        <v>77</v>
      </c>
      <c r="X14" s="51" t="s">
        <v>77</v>
      </c>
      <c r="Y14" s="51" t="s">
        <v>77</v>
      </c>
      <c r="Z14" s="51"/>
      <c r="AA14" s="66"/>
      <c r="AB14" s="51"/>
      <c r="AC14" s="51"/>
      <c r="AD14" s="51"/>
      <c r="AE14" s="51"/>
      <c r="AF14" s="52"/>
    </row>
    <row r="15" spans="1:33" ht="23.25" customHeight="1">
      <c r="A15" s="37">
        <v>14</v>
      </c>
      <c r="B15" s="167" t="str">
        <f t="shared" si="0"/>
        <v>014 品田環境保全委員会</v>
      </c>
      <c r="C15" s="38">
        <v>14</v>
      </c>
      <c r="D15" s="39" t="s">
        <v>202</v>
      </c>
      <c r="E15" s="39" t="s">
        <v>66</v>
      </c>
      <c r="F15" s="39" t="s">
        <v>203</v>
      </c>
      <c r="G15" s="51">
        <v>1</v>
      </c>
      <c r="H15" s="73" t="s">
        <v>79</v>
      </c>
      <c r="I15" s="55" t="s">
        <v>204</v>
      </c>
      <c r="J15" s="74">
        <v>0</v>
      </c>
      <c r="K15" s="75" t="s">
        <v>205</v>
      </c>
      <c r="L15" s="57" t="s">
        <v>206</v>
      </c>
      <c r="M15" s="58" t="s">
        <v>72</v>
      </c>
      <c r="N15" s="58" t="s">
        <v>204</v>
      </c>
      <c r="O15" s="169" t="str">
        <f t="shared" si="1"/>
        <v>0772-85-0755</v>
      </c>
      <c r="P15" s="70" t="s">
        <v>207</v>
      </c>
      <c r="Q15" s="70" t="s">
        <v>208</v>
      </c>
      <c r="R15" s="70"/>
      <c r="S15" s="64" t="s">
        <v>209</v>
      </c>
      <c r="T15" s="48"/>
      <c r="U15" s="49" t="s">
        <v>210</v>
      </c>
      <c r="V15" s="50" t="s">
        <v>205</v>
      </c>
      <c r="W15" s="51" t="s">
        <v>77</v>
      </c>
      <c r="X15" s="51" t="s">
        <v>77</v>
      </c>
      <c r="Y15" s="51" t="s">
        <v>77</v>
      </c>
      <c r="Z15" s="51"/>
      <c r="AA15" s="51"/>
      <c r="AB15" s="51"/>
      <c r="AC15" s="51"/>
      <c r="AD15" s="51"/>
      <c r="AE15" s="51"/>
      <c r="AF15" s="52"/>
    </row>
    <row r="16" spans="1:33" ht="23.25" customHeight="1">
      <c r="A16" s="37">
        <v>15</v>
      </c>
      <c r="B16" s="167" t="str">
        <f t="shared" si="0"/>
        <v>015 橋爪農地保全組合</v>
      </c>
      <c r="C16" s="38">
        <v>15</v>
      </c>
      <c r="D16" s="39" t="s">
        <v>211</v>
      </c>
      <c r="E16" s="39" t="s">
        <v>66</v>
      </c>
      <c r="F16" s="39" t="s">
        <v>212</v>
      </c>
      <c r="G16" s="51">
        <v>0</v>
      </c>
      <c r="H16" s="54" t="s">
        <v>79</v>
      </c>
      <c r="I16" s="63" t="s">
        <v>213</v>
      </c>
      <c r="J16" s="56">
        <v>0</v>
      </c>
      <c r="K16" s="44" t="s">
        <v>214</v>
      </c>
      <c r="L16" s="45" t="s">
        <v>215</v>
      </c>
      <c r="M16" s="39" t="s">
        <v>72</v>
      </c>
      <c r="N16" s="39" t="s">
        <v>213</v>
      </c>
      <c r="O16" s="169" t="str">
        <f t="shared" si="1"/>
        <v>0772-82-1541</v>
      </c>
      <c r="P16" s="46" t="s">
        <v>216</v>
      </c>
      <c r="Q16" s="70" t="s">
        <v>217</v>
      </c>
      <c r="R16" s="46"/>
      <c r="S16" s="76" t="s">
        <v>218</v>
      </c>
      <c r="T16" s="48" t="s">
        <v>219</v>
      </c>
      <c r="U16" s="49" t="s">
        <v>220</v>
      </c>
      <c r="V16" s="50" t="s">
        <v>214</v>
      </c>
      <c r="W16" s="51" t="s">
        <v>77</v>
      </c>
      <c r="X16" s="51" t="s">
        <v>77</v>
      </c>
      <c r="Y16" s="51" t="s">
        <v>77</v>
      </c>
      <c r="Z16" s="51"/>
      <c r="AA16" s="51"/>
      <c r="AB16" s="51"/>
      <c r="AC16" s="51"/>
      <c r="AD16" s="51"/>
      <c r="AE16" s="51"/>
      <c r="AF16" s="52"/>
    </row>
    <row r="17" spans="1:33" ht="23.25" customHeight="1">
      <c r="A17" s="37">
        <v>16</v>
      </c>
      <c r="B17" s="167" t="str">
        <f t="shared" si="0"/>
        <v>017 油池地域振興委員会</v>
      </c>
      <c r="C17" s="38">
        <v>17</v>
      </c>
      <c r="D17" s="39" t="s">
        <v>221</v>
      </c>
      <c r="E17" s="39" t="s">
        <v>66</v>
      </c>
      <c r="F17" s="39" t="s">
        <v>222</v>
      </c>
      <c r="G17" s="51">
        <v>0</v>
      </c>
      <c r="H17" s="54" t="s">
        <v>79</v>
      </c>
      <c r="I17" s="63" t="s">
        <v>223</v>
      </c>
      <c r="J17" s="56">
        <v>0</v>
      </c>
      <c r="K17" s="44" t="s">
        <v>224</v>
      </c>
      <c r="L17" s="45" t="s">
        <v>225</v>
      </c>
      <c r="M17" s="39" t="s">
        <v>72</v>
      </c>
      <c r="N17" s="39" t="s">
        <v>223</v>
      </c>
      <c r="O17" s="169" t="str">
        <f t="shared" si="1"/>
        <v>0772-82-1118</v>
      </c>
      <c r="P17" s="46" t="s">
        <v>226</v>
      </c>
      <c r="Q17" s="46" t="s">
        <v>227</v>
      </c>
      <c r="R17" s="46" t="s">
        <v>228</v>
      </c>
      <c r="S17" s="64" t="s">
        <v>229</v>
      </c>
      <c r="T17" s="48" t="s">
        <v>230</v>
      </c>
      <c r="U17" s="49" t="s">
        <v>231</v>
      </c>
      <c r="V17" s="50" t="s">
        <v>224</v>
      </c>
      <c r="W17" s="51" t="s">
        <v>77</v>
      </c>
      <c r="X17" s="51" t="s">
        <v>77</v>
      </c>
      <c r="Y17" s="51" t="s">
        <v>77</v>
      </c>
      <c r="Z17" s="51"/>
      <c r="AA17" s="51"/>
      <c r="AB17" s="51"/>
      <c r="AC17" s="51"/>
      <c r="AD17" s="51"/>
      <c r="AE17" s="51"/>
      <c r="AF17" s="52"/>
    </row>
    <row r="18" spans="1:33" ht="23.25" customHeight="1">
      <c r="A18" s="37">
        <v>17</v>
      </c>
      <c r="B18" s="167" t="str">
        <f t="shared" si="0"/>
        <v>018 丸山保全会</v>
      </c>
      <c r="C18" s="38">
        <v>18</v>
      </c>
      <c r="D18" s="39" t="s">
        <v>232</v>
      </c>
      <c r="E18" s="39" t="s">
        <v>66</v>
      </c>
      <c r="F18" s="39" t="s">
        <v>233</v>
      </c>
      <c r="G18" s="51">
        <v>0</v>
      </c>
      <c r="H18" s="54" t="s">
        <v>79</v>
      </c>
      <c r="I18" s="63" t="s">
        <v>234</v>
      </c>
      <c r="J18" s="56">
        <v>0</v>
      </c>
      <c r="K18" s="44" t="s">
        <v>235</v>
      </c>
      <c r="L18" s="45" t="s">
        <v>236</v>
      </c>
      <c r="M18" s="39" t="s">
        <v>72</v>
      </c>
      <c r="N18" s="39" t="s">
        <v>237</v>
      </c>
      <c r="O18" s="169" t="str">
        <f t="shared" si="1"/>
        <v>0772-84-0532</v>
      </c>
      <c r="P18" s="46" t="s">
        <v>238</v>
      </c>
      <c r="Q18" s="46" t="s">
        <v>239</v>
      </c>
      <c r="R18" s="46" t="s">
        <v>240</v>
      </c>
      <c r="S18" s="47" t="s">
        <v>1049</v>
      </c>
      <c r="T18" s="48"/>
      <c r="U18" s="49" t="s">
        <v>241</v>
      </c>
      <c r="V18" s="50" t="s">
        <v>235</v>
      </c>
      <c r="W18" s="51" t="s">
        <v>77</v>
      </c>
      <c r="X18" s="51" t="s">
        <v>77</v>
      </c>
      <c r="Y18" s="51" t="s">
        <v>77</v>
      </c>
      <c r="Z18" s="51"/>
      <c r="AA18" s="51"/>
      <c r="AB18" s="51"/>
      <c r="AC18" s="51"/>
      <c r="AD18" s="51"/>
      <c r="AE18" s="51"/>
      <c r="AF18" s="52"/>
    </row>
    <row r="19" spans="1:33" ht="23.25" customHeight="1">
      <c r="A19" s="37">
        <v>18</v>
      </c>
      <c r="B19" s="167" t="str">
        <f t="shared" si="0"/>
        <v>019 市野々地域農水環保全委員会</v>
      </c>
      <c r="C19" s="38">
        <v>19</v>
      </c>
      <c r="D19" s="39" t="s">
        <v>242</v>
      </c>
      <c r="E19" s="39" t="s">
        <v>66</v>
      </c>
      <c r="F19" s="39" t="s">
        <v>243</v>
      </c>
      <c r="G19" s="51">
        <v>1</v>
      </c>
      <c r="H19" s="54" t="s">
        <v>79</v>
      </c>
      <c r="I19" s="55" t="s">
        <v>244</v>
      </c>
      <c r="J19" s="56">
        <v>1</v>
      </c>
      <c r="K19" s="44" t="s">
        <v>245</v>
      </c>
      <c r="L19" s="57" t="s">
        <v>246</v>
      </c>
      <c r="M19" s="60" t="s">
        <v>72</v>
      </c>
      <c r="N19" s="58" t="s">
        <v>244</v>
      </c>
      <c r="O19" s="169" t="str">
        <f t="shared" si="1"/>
        <v>0772-82-0539</v>
      </c>
      <c r="P19" s="77" t="s">
        <v>247</v>
      </c>
      <c r="Q19" s="46" t="s">
        <v>248</v>
      </c>
      <c r="R19" s="46"/>
      <c r="S19" s="47" t="s">
        <v>1049</v>
      </c>
      <c r="T19" s="78"/>
      <c r="U19" s="49" t="s">
        <v>249</v>
      </c>
      <c r="V19" s="50" t="s">
        <v>245</v>
      </c>
      <c r="W19" s="51" t="s">
        <v>77</v>
      </c>
      <c r="X19" s="51" t="s">
        <v>77</v>
      </c>
      <c r="Y19" s="51" t="s">
        <v>77</v>
      </c>
      <c r="Z19" s="51"/>
      <c r="AA19" s="66"/>
      <c r="AB19" s="51"/>
      <c r="AC19" s="51"/>
      <c r="AD19" s="51"/>
      <c r="AE19" s="51"/>
      <c r="AF19" s="52"/>
    </row>
    <row r="20" spans="1:33" ht="23.25" customHeight="1">
      <c r="A20" s="37">
        <v>19</v>
      </c>
      <c r="B20" s="167" t="str">
        <f t="shared" si="0"/>
        <v>020 芦原農地保全協議会</v>
      </c>
      <c r="C20" s="38">
        <v>20</v>
      </c>
      <c r="D20" s="39" t="s">
        <v>250</v>
      </c>
      <c r="E20" s="39" t="s">
        <v>66</v>
      </c>
      <c r="F20" s="39" t="s">
        <v>251</v>
      </c>
      <c r="G20" s="51">
        <v>0</v>
      </c>
      <c r="H20" s="54" t="s">
        <v>68</v>
      </c>
      <c r="I20" s="63" t="s">
        <v>252</v>
      </c>
      <c r="J20" s="56">
        <v>0</v>
      </c>
      <c r="K20" s="44" t="s">
        <v>253</v>
      </c>
      <c r="L20" s="45" t="s">
        <v>254</v>
      </c>
      <c r="M20" s="39" t="s">
        <v>72</v>
      </c>
      <c r="N20" s="39" t="s">
        <v>255</v>
      </c>
      <c r="O20" s="169" t="str">
        <f t="shared" si="1"/>
        <v>0772-85-0240</v>
      </c>
      <c r="P20" s="46" t="s">
        <v>256</v>
      </c>
      <c r="Q20" s="46" t="s">
        <v>257</v>
      </c>
      <c r="R20" s="46"/>
      <c r="S20" s="79" t="s">
        <v>258</v>
      </c>
      <c r="T20" s="48"/>
      <c r="U20" s="49" t="s">
        <v>259</v>
      </c>
      <c r="V20" s="50" t="s">
        <v>253</v>
      </c>
      <c r="W20" s="51" t="s">
        <v>77</v>
      </c>
      <c r="X20" s="51" t="s">
        <v>77</v>
      </c>
      <c r="Y20" s="51" t="s">
        <v>77</v>
      </c>
      <c r="Z20" s="51"/>
      <c r="AA20" s="51"/>
      <c r="AB20" s="51"/>
      <c r="AC20" s="51"/>
      <c r="AD20" s="51"/>
      <c r="AE20" s="51"/>
      <c r="AF20" s="52"/>
    </row>
    <row r="21" spans="1:33" ht="25.5" customHeight="1">
      <c r="A21" s="37">
        <v>20</v>
      </c>
      <c r="B21" s="167" t="str">
        <f t="shared" si="0"/>
        <v>021 新谷環境保全整備委員会</v>
      </c>
      <c r="C21" s="38">
        <v>21</v>
      </c>
      <c r="D21" s="39" t="s">
        <v>260</v>
      </c>
      <c r="E21" s="39" t="s">
        <v>66</v>
      </c>
      <c r="F21" s="39" t="s">
        <v>261</v>
      </c>
      <c r="G21" s="51">
        <v>0</v>
      </c>
      <c r="H21" s="54" t="s">
        <v>155</v>
      </c>
      <c r="I21" s="63" t="s">
        <v>262</v>
      </c>
      <c r="J21" s="56">
        <v>0</v>
      </c>
      <c r="K21" s="44" t="s">
        <v>263</v>
      </c>
      <c r="L21" s="45" t="s">
        <v>264</v>
      </c>
      <c r="M21" s="39" t="s">
        <v>72</v>
      </c>
      <c r="N21" s="39" t="s">
        <v>262</v>
      </c>
      <c r="O21" s="169" t="str">
        <f t="shared" si="1"/>
        <v/>
      </c>
      <c r="P21" s="80"/>
      <c r="Q21" s="46" t="s">
        <v>265</v>
      </c>
      <c r="R21" s="46"/>
      <c r="S21" s="64" t="s">
        <v>266</v>
      </c>
      <c r="T21" s="69" t="s">
        <v>267</v>
      </c>
      <c r="U21" s="49" t="s">
        <v>268</v>
      </c>
      <c r="V21" s="50" t="s">
        <v>263</v>
      </c>
      <c r="W21" s="51" t="s">
        <v>77</v>
      </c>
      <c r="X21" s="51" t="s">
        <v>77</v>
      </c>
      <c r="Y21" s="51" t="s">
        <v>77</v>
      </c>
      <c r="Z21" s="51"/>
      <c r="AA21" s="51"/>
      <c r="AB21" s="51"/>
      <c r="AC21" s="51"/>
      <c r="AD21" s="51"/>
      <c r="AE21" s="51"/>
      <c r="AF21" s="52"/>
    </row>
    <row r="22" spans="1:33" ht="23.25" customHeight="1">
      <c r="A22" s="37">
        <v>21</v>
      </c>
      <c r="B22" s="167" t="str">
        <f t="shared" si="0"/>
        <v>022 関村おこし会議</v>
      </c>
      <c r="C22" s="38">
        <v>22</v>
      </c>
      <c r="D22" s="39" t="s">
        <v>269</v>
      </c>
      <c r="E22" s="39" t="s">
        <v>66</v>
      </c>
      <c r="F22" s="39" t="s">
        <v>270</v>
      </c>
      <c r="G22" s="51">
        <v>1</v>
      </c>
      <c r="H22" s="54" t="s">
        <v>79</v>
      </c>
      <c r="I22" s="55" t="s">
        <v>271</v>
      </c>
      <c r="J22" s="56">
        <v>0</v>
      </c>
      <c r="K22" s="44" t="s">
        <v>272</v>
      </c>
      <c r="L22" s="45" t="s">
        <v>273</v>
      </c>
      <c r="M22" s="39" t="s">
        <v>72</v>
      </c>
      <c r="N22" s="39" t="s">
        <v>274</v>
      </c>
      <c r="O22" s="169" t="str">
        <f t="shared" si="1"/>
        <v>0772-83-0583</v>
      </c>
      <c r="P22" s="46" t="s">
        <v>275</v>
      </c>
      <c r="Q22" s="46" t="s">
        <v>276</v>
      </c>
      <c r="R22" s="46" t="s">
        <v>275</v>
      </c>
      <c r="S22" s="47" t="s">
        <v>1049</v>
      </c>
      <c r="T22" s="48"/>
      <c r="U22" s="49" t="s">
        <v>277</v>
      </c>
      <c r="V22" s="50" t="s">
        <v>272</v>
      </c>
      <c r="W22" s="51" t="s">
        <v>77</v>
      </c>
      <c r="X22" s="51" t="s">
        <v>77</v>
      </c>
      <c r="Y22" s="81"/>
      <c r="Z22" s="51"/>
      <c r="AA22" s="51"/>
      <c r="AB22" s="51"/>
      <c r="AC22" s="51"/>
      <c r="AD22" s="51"/>
      <c r="AE22" s="51"/>
      <c r="AF22" s="52"/>
    </row>
    <row r="23" spans="1:33" ht="23.25" customHeight="1">
      <c r="A23" s="37">
        <v>22</v>
      </c>
      <c r="B23" s="167" t="str">
        <f t="shared" si="0"/>
        <v>023 壱分環境保全協議会</v>
      </c>
      <c r="C23" s="38">
        <v>23</v>
      </c>
      <c r="D23" s="39" t="s">
        <v>278</v>
      </c>
      <c r="E23" s="39" t="s">
        <v>66</v>
      </c>
      <c r="F23" s="39" t="s">
        <v>279</v>
      </c>
      <c r="G23" s="51">
        <v>1</v>
      </c>
      <c r="H23" s="54" t="s">
        <v>79</v>
      </c>
      <c r="I23" s="55" t="s">
        <v>280</v>
      </c>
      <c r="J23" s="56">
        <v>0</v>
      </c>
      <c r="K23" s="44" t="s">
        <v>281</v>
      </c>
      <c r="L23" s="45" t="s">
        <v>282</v>
      </c>
      <c r="M23" s="39" t="s">
        <v>72</v>
      </c>
      <c r="N23" s="39" t="s">
        <v>283</v>
      </c>
      <c r="O23" s="169" t="str">
        <f t="shared" si="1"/>
        <v>0772-83-0977</v>
      </c>
      <c r="P23" s="46" t="s">
        <v>284</v>
      </c>
      <c r="Q23" s="46" t="s">
        <v>285</v>
      </c>
      <c r="R23" s="46" t="s">
        <v>284</v>
      </c>
      <c r="S23" s="64" t="s">
        <v>286</v>
      </c>
      <c r="T23" s="48"/>
      <c r="U23" s="49" t="s">
        <v>287</v>
      </c>
      <c r="V23" s="50" t="s">
        <v>281</v>
      </c>
      <c r="W23" s="51" t="s">
        <v>77</v>
      </c>
      <c r="X23" s="51" t="s">
        <v>77</v>
      </c>
      <c r="Y23" s="51" t="s">
        <v>77</v>
      </c>
      <c r="Z23" s="51"/>
      <c r="AA23" s="51"/>
      <c r="AB23" s="51"/>
      <c r="AC23" s="51"/>
      <c r="AD23" s="51"/>
      <c r="AE23" s="51"/>
      <c r="AF23" s="52"/>
    </row>
    <row r="24" spans="1:33" ht="23.25" customHeight="1">
      <c r="A24" s="37">
        <v>23</v>
      </c>
      <c r="B24" s="167" t="str">
        <f t="shared" si="0"/>
        <v>024 長坂めだかの会</v>
      </c>
      <c r="C24" s="38">
        <v>24</v>
      </c>
      <c r="D24" s="39" t="s">
        <v>288</v>
      </c>
      <c r="E24" s="39" t="s">
        <v>66</v>
      </c>
      <c r="F24" s="39" t="s">
        <v>289</v>
      </c>
      <c r="G24" s="51">
        <v>0</v>
      </c>
      <c r="H24" s="54" t="s">
        <v>79</v>
      </c>
      <c r="I24" s="63" t="s">
        <v>290</v>
      </c>
      <c r="J24" s="56">
        <v>1</v>
      </c>
      <c r="K24" s="44" t="s">
        <v>291</v>
      </c>
      <c r="L24" s="57" t="s">
        <v>292</v>
      </c>
      <c r="M24" s="39" t="s">
        <v>72</v>
      </c>
      <c r="N24" s="58" t="s">
        <v>293</v>
      </c>
      <c r="O24" s="169" t="str">
        <f t="shared" si="1"/>
        <v>0772-84-0455</v>
      </c>
      <c r="P24" s="70" t="s">
        <v>294</v>
      </c>
      <c r="Q24" s="70" t="s">
        <v>295</v>
      </c>
      <c r="R24" s="46"/>
      <c r="S24" s="47" t="s">
        <v>1049</v>
      </c>
      <c r="T24" s="78" t="s">
        <v>296</v>
      </c>
      <c r="U24" s="49" t="s">
        <v>297</v>
      </c>
      <c r="V24" s="50" t="s">
        <v>291</v>
      </c>
      <c r="W24" s="51" t="s">
        <v>77</v>
      </c>
      <c r="X24" s="51" t="s">
        <v>77</v>
      </c>
      <c r="Y24" s="51" t="s">
        <v>77</v>
      </c>
      <c r="Z24" s="51"/>
      <c r="AA24" s="51"/>
      <c r="AB24" s="51"/>
      <c r="AC24" s="51"/>
      <c r="AD24" s="51"/>
      <c r="AE24" s="51"/>
      <c r="AF24" s="52"/>
    </row>
    <row r="25" spans="1:33" ht="23.25" customHeight="1">
      <c r="A25" s="37">
        <v>24</v>
      </c>
      <c r="B25" s="167" t="str">
        <f t="shared" si="0"/>
        <v>025 市場ふるさと会</v>
      </c>
      <c r="C25" s="38">
        <v>25</v>
      </c>
      <c r="D25" s="39" t="s">
        <v>298</v>
      </c>
      <c r="E25" s="39" t="s">
        <v>66</v>
      </c>
      <c r="F25" s="39" t="s">
        <v>299</v>
      </c>
      <c r="G25" s="51">
        <v>0</v>
      </c>
      <c r="H25" s="54" t="s">
        <v>68</v>
      </c>
      <c r="I25" s="55" t="s">
        <v>300</v>
      </c>
      <c r="J25" s="56">
        <v>1</v>
      </c>
      <c r="K25" s="44" t="s">
        <v>301</v>
      </c>
      <c r="L25" s="45" t="s">
        <v>302</v>
      </c>
      <c r="M25" s="39" t="s">
        <v>72</v>
      </c>
      <c r="N25" s="58" t="s">
        <v>303</v>
      </c>
      <c r="O25" s="169" t="str">
        <f t="shared" si="1"/>
        <v>0772-85-0174（野村さん）</v>
      </c>
      <c r="P25" s="82" t="s">
        <v>304</v>
      </c>
      <c r="Q25" s="82" t="s">
        <v>305</v>
      </c>
      <c r="R25" s="70"/>
      <c r="S25" s="47" t="s">
        <v>1049</v>
      </c>
      <c r="T25" s="48" t="s">
        <v>306</v>
      </c>
      <c r="U25" s="49" t="s">
        <v>307</v>
      </c>
      <c r="V25" s="50" t="s">
        <v>301</v>
      </c>
      <c r="W25" s="51" t="s">
        <v>77</v>
      </c>
      <c r="X25" s="51" t="s">
        <v>77</v>
      </c>
      <c r="Y25" s="51" t="s">
        <v>77</v>
      </c>
      <c r="Z25" s="51"/>
      <c r="AA25" s="51"/>
      <c r="AB25" s="51"/>
      <c r="AC25" s="51"/>
      <c r="AD25" s="51"/>
      <c r="AE25" s="51"/>
      <c r="AF25" s="52"/>
    </row>
    <row r="26" spans="1:33" ht="23.25" customHeight="1">
      <c r="A26" s="37">
        <v>25</v>
      </c>
      <c r="B26" s="167" t="str">
        <f t="shared" si="0"/>
        <v>027 平田活性化協議会</v>
      </c>
      <c r="C26" s="38">
        <v>27</v>
      </c>
      <c r="D26" s="39" t="s">
        <v>308</v>
      </c>
      <c r="E26" s="39" t="s">
        <v>66</v>
      </c>
      <c r="F26" s="39" t="s">
        <v>309</v>
      </c>
      <c r="G26" s="51">
        <v>0</v>
      </c>
      <c r="H26" s="54" t="s">
        <v>79</v>
      </c>
      <c r="I26" s="63" t="s">
        <v>310</v>
      </c>
      <c r="J26" s="56">
        <v>0</v>
      </c>
      <c r="K26" s="44" t="s">
        <v>311</v>
      </c>
      <c r="L26" s="45" t="s">
        <v>312</v>
      </c>
      <c r="M26" s="39" t="s">
        <v>72</v>
      </c>
      <c r="N26" s="39" t="s">
        <v>313</v>
      </c>
      <c r="O26" s="169" t="str">
        <f t="shared" si="1"/>
        <v>0772-83-0906</v>
      </c>
      <c r="P26" s="46" t="s">
        <v>314</v>
      </c>
      <c r="Q26" s="46" t="s">
        <v>315</v>
      </c>
      <c r="R26" s="46"/>
      <c r="S26" s="83" t="s">
        <v>316</v>
      </c>
      <c r="T26" s="84" t="s">
        <v>317</v>
      </c>
      <c r="U26" s="49" t="s">
        <v>318</v>
      </c>
      <c r="V26" s="50" t="s">
        <v>311</v>
      </c>
      <c r="W26" s="51" t="s">
        <v>77</v>
      </c>
      <c r="X26" s="51" t="s">
        <v>77</v>
      </c>
      <c r="Y26" s="51"/>
      <c r="Z26" s="51"/>
      <c r="AA26" s="51"/>
      <c r="AB26" s="51"/>
      <c r="AC26" s="51"/>
      <c r="AD26" s="51"/>
      <c r="AE26" s="51"/>
      <c r="AF26" s="52"/>
    </row>
    <row r="27" spans="1:33" ht="23.25" customHeight="1">
      <c r="A27" s="37">
        <v>26</v>
      </c>
      <c r="B27" s="167" t="str">
        <f t="shared" si="0"/>
        <v>028 緑の里鹿野</v>
      </c>
      <c r="C27" s="38">
        <v>28</v>
      </c>
      <c r="D27" s="39" t="s">
        <v>319</v>
      </c>
      <c r="E27" s="39" t="s">
        <v>66</v>
      </c>
      <c r="F27" s="39" t="s">
        <v>320</v>
      </c>
      <c r="G27" s="51">
        <v>0</v>
      </c>
      <c r="H27" s="54" t="s">
        <v>79</v>
      </c>
      <c r="I27" s="63" t="s">
        <v>321</v>
      </c>
      <c r="J27" s="56">
        <v>0</v>
      </c>
      <c r="K27" s="44" t="s">
        <v>322</v>
      </c>
      <c r="L27" s="45" t="s">
        <v>323</v>
      </c>
      <c r="M27" s="39" t="s">
        <v>72</v>
      </c>
      <c r="N27" s="39" t="s">
        <v>321</v>
      </c>
      <c r="O27" s="169" t="str">
        <f t="shared" si="1"/>
        <v>0772-83-0872</v>
      </c>
      <c r="P27" s="46" t="s">
        <v>324</v>
      </c>
      <c r="Q27" s="46" t="s">
        <v>325</v>
      </c>
      <c r="R27" s="46" t="s">
        <v>326</v>
      </c>
      <c r="S27" s="83" t="s">
        <v>327</v>
      </c>
      <c r="T27" s="48" t="s">
        <v>328</v>
      </c>
      <c r="U27" s="49" t="s">
        <v>329</v>
      </c>
      <c r="V27" s="50" t="s">
        <v>322</v>
      </c>
      <c r="W27" s="51" t="s">
        <v>77</v>
      </c>
      <c r="X27" s="51" t="s">
        <v>7</v>
      </c>
      <c r="Y27" s="51" t="s">
        <v>77</v>
      </c>
      <c r="Z27" s="51"/>
      <c r="AA27" s="51"/>
      <c r="AB27" s="51"/>
      <c r="AC27" s="51"/>
      <c r="AD27" s="51"/>
      <c r="AE27" s="51"/>
      <c r="AF27" s="52"/>
      <c r="AG27" s="85"/>
    </row>
    <row r="28" spans="1:33" ht="23.25" customHeight="1">
      <c r="A28" s="37">
        <v>27</v>
      </c>
      <c r="B28" s="167" t="str">
        <f t="shared" si="0"/>
        <v>029 三分区みどりの郷</v>
      </c>
      <c r="C28" s="38">
        <v>29</v>
      </c>
      <c r="D28" s="39" t="s">
        <v>330</v>
      </c>
      <c r="E28" s="39" t="s">
        <v>66</v>
      </c>
      <c r="F28" s="39" t="s">
        <v>331</v>
      </c>
      <c r="G28" s="51">
        <v>1</v>
      </c>
      <c r="H28" s="73" t="s">
        <v>68</v>
      </c>
      <c r="I28" s="55" t="s">
        <v>332</v>
      </c>
      <c r="J28" s="74">
        <v>0</v>
      </c>
      <c r="K28" s="75" t="s">
        <v>333</v>
      </c>
      <c r="L28" s="57" t="s">
        <v>334</v>
      </c>
      <c r="M28" s="58" t="s">
        <v>72</v>
      </c>
      <c r="N28" s="58" t="s">
        <v>335</v>
      </c>
      <c r="O28" s="169" t="str">
        <f t="shared" si="1"/>
        <v>0772-83-0850</v>
      </c>
      <c r="P28" s="46" t="s">
        <v>336</v>
      </c>
      <c r="Q28" s="46" t="s">
        <v>337</v>
      </c>
      <c r="R28" s="46"/>
      <c r="S28" s="47" t="s">
        <v>1049</v>
      </c>
      <c r="T28" s="48"/>
      <c r="U28" s="49" t="s">
        <v>338</v>
      </c>
      <c r="V28" s="50" t="s">
        <v>333</v>
      </c>
      <c r="W28" s="51" t="s">
        <v>77</v>
      </c>
      <c r="X28" s="51" t="s">
        <v>77</v>
      </c>
      <c r="Y28" s="51" t="s">
        <v>77</v>
      </c>
      <c r="Z28" s="51"/>
      <c r="AA28" s="51"/>
      <c r="AB28" s="51"/>
      <c r="AC28" s="51"/>
      <c r="AD28" s="51"/>
      <c r="AE28" s="51"/>
      <c r="AF28" s="52"/>
    </row>
    <row r="29" spans="1:33" ht="23.25" customHeight="1">
      <c r="A29" s="37">
        <v>28</v>
      </c>
      <c r="B29" s="167" t="str">
        <f t="shared" si="0"/>
        <v>031 須田地域農業農村振興会</v>
      </c>
      <c r="C29" s="38">
        <v>31</v>
      </c>
      <c r="D29" s="39" t="s">
        <v>339</v>
      </c>
      <c r="E29" s="39" t="s">
        <v>66</v>
      </c>
      <c r="F29" s="39" t="s">
        <v>340</v>
      </c>
      <c r="G29" s="51">
        <v>1</v>
      </c>
      <c r="H29" s="54" t="s">
        <v>68</v>
      </c>
      <c r="I29" s="55" t="s">
        <v>341</v>
      </c>
      <c r="J29" s="56">
        <v>1</v>
      </c>
      <c r="K29" s="44"/>
      <c r="L29" s="57" t="s">
        <v>342</v>
      </c>
      <c r="M29" s="39"/>
      <c r="N29" s="39" t="s">
        <v>343</v>
      </c>
      <c r="O29" s="169" t="str">
        <f t="shared" si="1"/>
        <v>0772-85-0010</v>
      </c>
      <c r="P29" s="46" t="s">
        <v>344</v>
      </c>
      <c r="Q29" s="46" t="s">
        <v>345</v>
      </c>
      <c r="R29" s="46"/>
      <c r="S29" s="47" t="s">
        <v>1049</v>
      </c>
      <c r="T29" s="48"/>
      <c r="U29" s="49" t="s">
        <v>346</v>
      </c>
      <c r="V29" s="50" t="s">
        <v>347</v>
      </c>
      <c r="W29" s="51" t="s">
        <v>77</v>
      </c>
      <c r="X29" s="51" t="s">
        <v>77</v>
      </c>
      <c r="Y29" s="51" t="s">
        <v>77</v>
      </c>
      <c r="Z29" s="51"/>
      <c r="AA29" s="51"/>
      <c r="AB29" s="51"/>
      <c r="AC29" s="51"/>
      <c r="AD29" s="51"/>
      <c r="AE29" s="51"/>
      <c r="AF29" s="52"/>
    </row>
    <row r="30" spans="1:33" ht="23.25" customHeight="1">
      <c r="A30" s="37">
        <v>29</v>
      </c>
      <c r="B30" s="167" t="str">
        <f t="shared" si="0"/>
        <v>032 女布農地保全会</v>
      </c>
      <c r="C30" s="38">
        <v>32</v>
      </c>
      <c r="D30" s="39" t="s">
        <v>348</v>
      </c>
      <c r="E30" s="39" t="s">
        <v>66</v>
      </c>
      <c r="F30" s="39" t="s">
        <v>349</v>
      </c>
      <c r="G30" s="51">
        <v>0</v>
      </c>
      <c r="H30" s="54" t="s">
        <v>79</v>
      </c>
      <c r="I30" s="63" t="s">
        <v>350</v>
      </c>
      <c r="J30" s="56">
        <v>0</v>
      </c>
      <c r="K30" s="44" t="s">
        <v>351</v>
      </c>
      <c r="L30" s="45" t="s">
        <v>352</v>
      </c>
      <c r="M30" s="39" t="s">
        <v>72</v>
      </c>
      <c r="N30" s="39" t="s">
        <v>353</v>
      </c>
      <c r="O30" s="169" t="str">
        <f t="shared" si="1"/>
        <v>0772-84-0626</v>
      </c>
      <c r="P30" s="46" t="s">
        <v>354</v>
      </c>
      <c r="Q30" s="46" t="s">
        <v>355</v>
      </c>
      <c r="R30" s="46"/>
      <c r="S30" s="64" t="s">
        <v>356</v>
      </c>
      <c r="T30" s="48"/>
      <c r="U30" s="49" t="s">
        <v>357</v>
      </c>
      <c r="V30" s="50" t="s">
        <v>351</v>
      </c>
      <c r="W30" s="51" t="s">
        <v>77</v>
      </c>
      <c r="X30" s="51" t="s">
        <v>77</v>
      </c>
      <c r="Y30" s="51" t="s">
        <v>77</v>
      </c>
      <c r="Z30" s="51"/>
      <c r="AA30" s="51"/>
      <c r="AB30" s="51"/>
      <c r="AC30" s="51"/>
      <c r="AD30" s="51"/>
      <c r="AE30" s="51"/>
      <c r="AF30" s="52"/>
    </row>
    <row r="31" spans="1:33" ht="23.25" customHeight="1">
      <c r="A31" s="37">
        <v>30</v>
      </c>
      <c r="B31" s="167" t="str">
        <f t="shared" si="0"/>
        <v>033 葛野デンガネット</v>
      </c>
      <c r="C31" s="38">
        <v>33</v>
      </c>
      <c r="D31" s="39" t="s">
        <v>358</v>
      </c>
      <c r="E31" s="39" t="s">
        <v>66</v>
      </c>
      <c r="F31" s="39" t="s">
        <v>359</v>
      </c>
      <c r="G31" s="51">
        <v>0</v>
      </c>
      <c r="H31" s="54" t="s">
        <v>79</v>
      </c>
      <c r="I31" s="63" t="s">
        <v>360</v>
      </c>
      <c r="J31" s="56">
        <v>0</v>
      </c>
      <c r="K31" s="44" t="s">
        <v>361</v>
      </c>
      <c r="L31" s="45" t="s">
        <v>362</v>
      </c>
      <c r="M31" s="39" t="s">
        <v>363</v>
      </c>
      <c r="N31" s="39" t="s">
        <v>364</v>
      </c>
      <c r="O31" s="169" t="str">
        <f t="shared" si="1"/>
        <v>0772-82-1500</v>
      </c>
      <c r="P31" s="46" t="s">
        <v>365</v>
      </c>
      <c r="Q31" s="46" t="s">
        <v>366</v>
      </c>
      <c r="R31" s="46"/>
      <c r="S31" s="47" t="s">
        <v>1049</v>
      </c>
      <c r="T31" s="48" t="s">
        <v>367</v>
      </c>
      <c r="U31" s="49" t="s">
        <v>368</v>
      </c>
      <c r="V31" s="50" t="s">
        <v>361</v>
      </c>
      <c r="W31" s="51" t="s">
        <v>77</v>
      </c>
      <c r="X31" s="51" t="s">
        <v>77</v>
      </c>
      <c r="Y31" s="51" t="s">
        <v>77</v>
      </c>
      <c r="Z31" s="51"/>
      <c r="AA31" s="51"/>
      <c r="AB31" s="51"/>
      <c r="AC31" s="51"/>
      <c r="AD31" s="51"/>
      <c r="AE31" s="51"/>
      <c r="AF31" s="52"/>
    </row>
    <row r="32" spans="1:33" ht="23.25" customHeight="1">
      <c r="A32" s="37">
        <v>31</v>
      </c>
      <c r="B32" s="167" t="str">
        <f t="shared" si="0"/>
        <v>034 永留区集落活性化協議会</v>
      </c>
      <c r="C32" s="38">
        <v>34</v>
      </c>
      <c r="D32" s="39" t="s">
        <v>369</v>
      </c>
      <c r="E32" s="39" t="s">
        <v>66</v>
      </c>
      <c r="F32" s="39" t="s">
        <v>370</v>
      </c>
      <c r="G32" s="51">
        <v>0</v>
      </c>
      <c r="H32" s="54" t="s">
        <v>68</v>
      </c>
      <c r="I32" s="63" t="s">
        <v>371</v>
      </c>
      <c r="J32" s="56">
        <v>0</v>
      </c>
      <c r="K32" s="44" t="s">
        <v>372</v>
      </c>
      <c r="L32" s="45" t="s">
        <v>373</v>
      </c>
      <c r="M32" s="39" t="s">
        <v>72</v>
      </c>
      <c r="N32" s="39" t="s">
        <v>374</v>
      </c>
      <c r="O32" s="169" t="str">
        <f t="shared" si="1"/>
        <v>0772-84-0235</v>
      </c>
      <c r="P32" s="46" t="s">
        <v>375</v>
      </c>
      <c r="Q32" s="46" t="s">
        <v>376</v>
      </c>
      <c r="R32" s="46"/>
      <c r="S32" s="47" t="s">
        <v>1049</v>
      </c>
      <c r="T32" s="48"/>
      <c r="U32" s="49" t="s">
        <v>377</v>
      </c>
      <c r="V32" s="50" t="s">
        <v>372</v>
      </c>
      <c r="W32" s="51" t="s">
        <v>77</v>
      </c>
      <c r="X32" s="51" t="s">
        <v>77</v>
      </c>
      <c r="Y32" s="51" t="s">
        <v>77</v>
      </c>
      <c r="Z32" s="51"/>
      <c r="AA32" s="51"/>
      <c r="AB32" s="51"/>
      <c r="AC32" s="51"/>
      <c r="AD32" s="51"/>
      <c r="AE32" s="51"/>
      <c r="AF32" s="52"/>
    </row>
    <row r="33" spans="1:33" ht="23.25" customHeight="1">
      <c r="A33" s="37">
        <v>32</v>
      </c>
      <c r="B33" s="167" t="str">
        <f t="shared" si="0"/>
        <v>035 水土里奥三谷</v>
      </c>
      <c r="C33" s="38">
        <v>35</v>
      </c>
      <c r="D33" s="39" t="s">
        <v>378</v>
      </c>
      <c r="E33" s="39" t="s">
        <v>66</v>
      </c>
      <c r="F33" s="39" t="s">
        <v>379</v>
      </c>
      <c r="G33" s="51">
        <v>0</v>
      </c>
      <c r="H33" s="54" t="s">
        <v>79</v>
      </c>
      <c r="I33" s="63" t="s">
        <v>380</v>
      </c>
      <c r="J33" s="56">
        <v>0</v>
      </c>
      <c r="K33" s="44" t="s">
        <v>186</v>
      </c>
      <c r="L33" s="45" t="s">
        <v>381</v>
      </c>
      <c r="M33" s="39" t="s">
        <v>72</v>
      </c>
      <c r="N33" s="39" t="s">
        <v>382</v>
      </c>
      <c r="O33" s="169" t="str">
        <f t="shared" si="1"/>
        <v>0772-82-0428</v>
      </c>
      <c r="P33" s="46" t="s">
        <v>383</v>
      </c>
      <c r="Q33" s="46" t="s">
        <v>384</v>
      </c>
      <c r="R33" s="46"/>
      <c r="S33" s="47" t="s">
        <v>1049</v>
      </c>
      <c r="T33" s="48"/>
      <c r="U33" s="49" t="s">
        <v>385</v>
      </c>
      <c r="V33" s="50" t="s">
        <v>186</v>
      </c>
      <c r="W33" s="51" t="s">
        <v>77</v>
      </c>
      <c r="X33" s="51" t="s">
        <v>77</v>
      </c>
      <c r="Y33" s="51" t="s">
        <v>77</v>
      </c>
      <c r="Z33" s="51"/>
      <c r="AA33" s="51"/>
      <c r="AB33" s="51"/>
      <c r="AC33" s="51"/>
      <c r="AD33" s="51"/>
      <c r="AE33" s="51"/>
      <c r="AF33" s="52"/>
    </row>
    <row r="34" spans="1:33" ht="23.25" customHeight="1">
      <c r="A34" s="37">
        <v>33</v>
      </c>
      <c r="B34" s="167" t="str">
        <f t="shared" si="0"/>
        <v>036 浦明農村環境保全組合</v>
      </c>
      <c r="C34" s="38">
        <v>36</v>
      </c>
      <c r="D34" s="39" t="s">
        <v>386</v>
      </c>
      <c r="E34" s="39" t="s">
        <v>66</v>
      </c>
      <c r="F34" s="39" t="s">
        <v>387</v>
      </c>
      <c r="G34" s="51">
        <v>1</v>
      </c>
      <c r="H34" s="54" t="s">
        <v>184</v>
      </c>
      <c r="I34" s="55" t="s">
        <v>388</v>
      </c>
      <c r="J34" s="56">
        <v>1</v>
      </c>
      <c r="K34" s="44" t="s">
        <v>389</v>
      </c>
      <c r="L34" s="45" t="s">
        <v>390</v>
      </c>
      <c r="M34" s="39" t="s">
        <v>72</v>
      </c>
      <c r="N34" s="58" t="s">
        <v>391</v>
      </c>
      <c r="O34" s="169" t="str">
        <f t="shared" si="1"/>
        <v>0772-83-1400</v>
      </c>
      <c r="P34" s="70" t="s">
        <v>392</v>
      </c>
      <c r="Q34" s="70" t="s">
        <v>393</v>
      </c>
      <c r="R34" s="46"/>
      <c r="S34" s="47" t="s">
        <v>1049</v>
      </c>
      <c r="T34" s="48"/>
      <c r="U34" s="49" t="s">
        <v>394</v>
      </c>
      <c r="V34" s="50" t="s">
        <v>389</v>
      </c>
      <c r="W34" s="51" t="s">
        <v>77</v>
      </c>
      <c r="X34" s="51" t="s">
        <v>77</v>
      </c>
      <c r="Y34" s="51" t="s">
        <v>77</v>
      </c>
      <c r="Z34" s="51"/>
      <c r="AA34" s="51"/>
      <c r="AB34" s="51"/>
      <c r="AC34" s="51"/>
      <c r="AD34" s="51"/>
      <c r="AE34" s="51"/>
      <c r="AF34" s="52"/>
    </row>
    <row r="35" spans="1:33" ht="23.25" customHeight="1">
      <c r="A35" s="37">
        <v>34</v>
      </c>
      <c r="B35" s="167" t="str">
        <f t="shared" si="0"/>
        <v>037 丹後国営浦明団地管理組合</v>
      </c>
      <c r="C35" s="38">
        <v>37</v>
      </c>
      <c r="D35" s="39" t="s">
        <v>395</v>
      </c>
      <c r="E35" s="39" t="s">
        <v>66</v>
      </c>
      <c r="F35" s="39" t="s">
        <v>396</v>
      </c>
      <c r="G35" s="51">
        <v>0</v>
      </c>
      <c r="H35" s="54" t="s">
        <v>79</v>
      </c>
      <c r="I35" s="63" t="s">
        <v>397</v>
      </c>
      <c r="J35" s="56">
        <v>0</v>
      </c>
      <c r="K35" s="44" t="s">
        <v>333</v>
      </c>
      <c r="L35" s="45" t="s">
        <v>398</v>
      </c>
      <c r="M35" s="39" t="s">
        <v>72</v>
      </c>
      <c r="N35" s="39" t="s">
        <v>399</v>
      </c>
      <c r="O35" s="169" t="str">
        <f t="shared" si="1"/>
        <v>0772-83-0831</v>
      </c>
      <c r="P35" s="46" t="s">
        <v>400</v>
      </c>
      <c r="Q35" s="46" t="s">
        <v>401</v>
      </c>
      <c r="R35" s="46" t="s">
        <v>400</v>
      </c>
      <c r="S35" s="47" t="s">
        <v>1049</v>
      </c>
      <c r="T35" s="48"/>
      <c r="U35" s="49" t="s">
        <v>402</v>
      </c>
      <c r="V35" s="50" t="s">
        <v>311</v>
      </c>
      <c r="W35" s="51" t="s">
        <v>77</v>
      </c>
      <c r="X35" s="51"/>
      <c r="Y35" s="51"/>
      <c r="Z35" s="51"/>
      <c r="AA35" s="51"/>
      <c r="AB35" s="51"/>
      <c r="AC35" s="51"/>
      <c r="AD35" s="51"/>
      <c r="AE35" s="51"/>
      <c r="AF35" s="52"/>
    </row>
    <row r="36" spans="1:33" ht="23.25" customHeight="1">
      <c r="A36" s="37">
        <v>35</v>
      </c>
      <c r="B36" s="167" t="str">
        <f t="shared" si="0"/>
        <v>038 尉ヶ畑環境保全組合</v>
      </c>
      <c r="C36" s="38">
        <v>38</v>
      </c>
      <c r="D36" s="39" t="s">
        <v>403</v>
      </c>
      <c r="E36" s="39" t="s">
        <v>66</v>
      </c>
      <c r="F36" s="39" t="s">
        <v>404</v>
      </c>
      <c r="G36" s="51">
        <v>0</v>
      </c>
      <c r="H36" s="54" t="s">
        <v>184</v>
      </c>
      <c r="I36" s="63" t="s">
        <v>405</v>
      </c>
      <c r="J36" s="56">
        <v>0</v>
      </c>
      <c r="K36" s="44" t="s">
        <v>406</v>
      </c>
      <c r="L36" s="45" t="s">
        <v>407</v>
      </c>
      <c r="M36" s="39" t="s">
        <v>72</v>
      </c>
      <c r="N36" s="39" t="s">
        <v>408</v>
      </c>
      <c r="O36" s="169" t="str">
        <f t="shared" si="1"/>
        <v>0772-84-0544</v>
      </c>
      <c r="P36" s="46" t="s">
        <v>409</v>
      </c>
      <c r="Q36" s="46" t="s">
        <v>410</v>
      </c>
      <c r="R36" s="46"/>
      <c r="S36" s="47" t="s">
        <v>1049</v>
      </c>
      <c r="T36" s="48"/>
      <c r="U36" s="49" t="s">
        <v>411</v>
      </c>
      <c r="V36" s="50" t="s">
        <v>406</v>
      </c>
      <c r="W36" s="51"/>
      <c r="X36" s="51"/>
      <c r="Y36" s="51" t="s">
        <v>77</v>
      </c>
      <c r="Z36" s="51"/>
      <c r="AA36" s="51"/>
      <c r="AB36" s="51"/>
      <c r="AC36" s="51"/>
      <c r="AD36" s="51"/>
      <c r="AE36" s="51"/>
      <c r="AF36" s="52"/>
    </row>
    <row r="37" spans="1:33" ht="23.25" customHeight="1">
      <c r="A37" s="37">
        <v>36</v>
      </c>
      <c r="B37" s="167" t="str">
        <f t="shared" si="0"/>
        <v>039 栃谷農水環保全会</v>
      </c>
      <c r="C37" s="38">
        <v>39</v>
      </c>
      <c r="D37" s="39" t="s">
        <v>412</v>
      </c>
      <c r="E37" s="39" t="s">
        <v>66</v>
      </c>
      <c r="F37" s="39" t="s">
        <v>413</v>
      </c>
      <c r="G37" s="51">
        <v>0</v>
      </c>
      <c r="H37" s="54" t="s">
        <v>68</v>
      </c>
      <c r="I37" s="63" t="s">
        <v>414</v>
      </c>
      <c r="J37" s="56">
        <v>0</v>
      </c>
      <c r="K37" s="44" t="s">
        <v>415</v>
      </c>
      <c r="L37" s="45" t="s">
        <v>416</v>
      </c>
      <c r="M37" s="39" t="s">
        <v>72</v>
      </c>
      <c r="N37" s="39" t="s">
        <v>414</v>
      </c>
      <c r="O37" s="169" t="str">
        <f t="shared" si="1"/>
        <v>0772-82-0778</v>
      </c>
      <c r="P37" s="46" t="s">
        <v>417</v>
      </c>
      <c r="Q37" s="46" t="s">
        <v>418</v>
      </c>
      <c r="R37" s="46"/>
      <c r="S37" s="47" t="s">
        <v>1049</v>
      </c>
      <c r="T37" s="48"/>
      <c r="U37" s="49" t="s">
        <v>419</v>
      </c>
      <c r="V37" s="50" t="s">
        <v>415</v>
      </c>
      <c r="W37" s="51" t="s">
        <v>77</v>
      </c>
      <c r="X37" s="51" t="s">
        <v>77</v>
      </c>
      <c r="Y37" s="51" t="s">
        <v>77</v>
      </c>
      <c r="Z37" s="51"/>
      <c r="AA37" s="51"/>
      <c r="AB37" s="51"/>
      <c r="AC37" s="51"/>
      <c r="AD37" s="51"/>
      <c r="AE37" s="51"/>
      <c r="AF37" s="52"/>
    </row>
    <row r="38" spans="1:33" ht="23.25" customHeight="1">
      <c r="A38" s="37">
        <v>37</v>
      </c>
      <c r="B38" s="167" t="str">
        <f t="shared" si="0"/>
        <v>040 小桑ふるさと活生会</v>
      </c>
      <c r="C38" s="38">
        <v>40</v>
      </c>
      <c r="D38" s="39" t="s">
        <v>420</v>
      </c>
      <c r="E38" s="39" t="s">
        <v>66</v>
      </c>
      <c r="F38" s="39" t="s">
        <v>421</v>
      </c>
      <c r="G38" s="51">
        <v>0</v>
      </c>
      <c r="H38" s="86" t="s">
        <v>68</v>
      </c>
      <c r="I38" s="63" t="s">
        <v>422</v>
      </c>
      <c r="J38" s="56">
        <v>0</v>
      </c>
      <c r="K38" s="44" t="s">
        <v>423</v>
      </c>
      <c r="L38" s="45" t="s">
        <v>424</v>
      </c>
      <c r="M38" s="39" t="s">
        <v>72</v>
      </c>
      <c r="N38" s="39" t="s">
        <v>425</v>
      </c>
      <c r="O38" s="169" t="str">
        <f t="shared" si="1"/>
        <v>0772-84-0837</v>
      </c>
      <c r="P38" s="46" t="s">
        <v>426</v>
      </c>
      <c r="Q38" s="46" t="s">
        <v>427</v>
      </c>
      <c r="R38" s="46" t="s">
        <v>428</v>
      </c>
      <c r="S38" s="87" t="s">
        <v>429</v>
      </c>
      <c r="T38" s="88" t="s">
        <v>430</v>
      </c>
      <c r="U38" s="49" t="s">
        <v>431</v>
      </c>
      <c r="V38" s="50" t="s">
        <v>423</v>
      </c>
      <c r="W38" s="51" t="s">
        <v>77</v>
      </c>
      <c r="X38" s="51" t="s">
        <v>77</v>
      </c>
      <c r="Y38" s="51" t="s">
        <v>77</v>
      </c>
      <c r="Z38" s="51"/>
      <c r="AA38" s="51"/>
      <c r="AB38" s="51"/>
      <c r="AC38" s="51"/>
      <c r="AD38" s="51"/>
      <c r="AE38" s="51"/>
      <c r="AF38" s="67"/>
    </row>
    <row r="39" spans="1:33" ht="23.25" customHeight="1">
      <c r="A39" s="37">
        <v>38</v>
      </c>
      <c r="B39" s="167" t="str">
        <f t="shared" si="0"/>
        <v>041 竹藤保全の会</v>
      </c>
      <c r="C39" s="38">
        <v>41</v>
      </c>
      <c r="D39" s="39" t="s">
        <v>432</v>
      </c>
      <c r="E39" s="39" t="s">
        <v>66</v>
      </c>
      <c r="F39" s="39" t="s">
        <v>433</v>
      </c>
      <c r="G39" s="51">
        <v>0</v>
      </c>
      <c r="H39" s="54" t="s">
        <v>68</v>
      </c>
      <c r="I39" s="63" t="s">
        <v>434</v>
      </c>
      <c r="J39" s="56">
        <v>0</v>
      </c>
      <c r="K39" s="44" t="s">
        <v>435</v>
      </c>
      <c r="L39" s="45" t="s">
        <v>436</v>
      </c>
      <c r="M39" s="39" t="s">
        <v>72</v>
      </c>
      <c r="N39" s="39" t="s">
        <v>437</v>
      </c>
      <c r="O39" s="169" t="str">
        <f t="shared" si="1"/>
        <v>0772-84-0065</v>
      </c>
      <c r="P39" s="46" t="s">
        <v>438</v>
      </c>
      <c r="Q39" s="46" t="s">
        <v>439</v>
      </c>
      <c r="R39" s="46"/>
      <c r="S39" s="64" t="s">
        <v>440</v>
      </c>
      <c r="T39" s="48" t="s">
        <v>441</v>
      </c>
      <c r="U39" s="49" t="s">
        <v>442</v>
      </c>
      <c r="V39" s="50" t="s">
        <v>435</v>
      </c>
      <c r="W39" s="51" t="s">
        <v>77</v>
      </c>
      <c r="X39" s="51" t="s">
        <v>77</v>
      </c>
      <c r="Y39" s="51" t="s">
        <v>77</v>
      </c>
      <c r="Z39" s="51"/>
      <c r="AA39" s="51"/>
      <c r="AB39" s="51"/>
      <c r="AC39" s="51"/>
      <c r="AD39" s="51"/>
      <c r="AE39" s="51"/>
      <c r="AF39" s="52"/>
    </row>
    <row r="40" spans="1:33" ht="23.25" customHeight="1">
      <c r="A40" s="37">
        <v>39</v>
      </c>
      <c r="B40" s="167" t="str">
        <f t="shared" si="0"/>
        <v>043 神崎環境保全組合</v>
      </c>
      <c r="C40" s="38">
        <v>43</v>
      </c>
      <c r="D40" s="39" t="s">
        <v>443</v>
      </c>
      <c r="E40" s="39" t="s">
        <v>66</v>
      </c>
      <c r="F40" s="39" t="s">
        <v>444</v>
      </c>
      <c r="G40" s="51">
        <v>1</v>
      </c>
      <c r="H40" s="54" t="s">
        <v>184</v>
      </c>
      <c r="I40" s="55" t="s">
        <v>445</v>
      </c>
      <c r="J40" s="56">
        <v>0</v>
      </c>
      <c r="K40" s="44" t="s">
        <v>446</v>
      </c>
      <c r="L40" s="45" t="s">
        <v>447</v>
      </c>
      <c r="M40" s="39" t="s">
        <v>72</v>
      </c>
      <c r="N40" s="39" t="s">
        <v>448</v>
      </c>
      <c r="O40" s="169" t="str">
        <f t="shared" si="1"/>
        <v>0772-83-0616</v>
      </c>
      <c r="P40" s="46" t="s">
        <v>449</v>
      </c>
      <c r="Q40" s="46" t="s">
        <v>450</v>
      </c>
      <c r="R40" s="46" t="s">
        <v>451</v>
      </c>
      <c r="S40" s="64" t="s">
        <v>452</v>
      </c>
      <c r="T40" s="65"/>
      <c r="U40" s="89" t="s">
        <v>453</v>
      </c>
      <c r="V40" s="50" t="s">
        <v>446</v>
      </c>
      <c r="W40" s="51" t="s">
        <v>77</v>
      </c>
      <c r="X40" s="51" t="s">
        <v>77</v>
      </c>
      <c r="Y40" s="51" t="s">
        <v>77</v>
      </c>
      <c r="Z40" s="51"/>
      <c r="AA40" s="51"/>
      <c r="AB40" s="51"/>
      <c r="AC40" s="51"/>
      <c r="AD40" s="51"/>
      <c r="AE40" s="51"/>
      <c r="AF40" s="52"/>
    </row>
    <row r="41" spans="1:33" ht="23.25" customHeight="1">
      <c r="A41" s="37">
        <v>40</v>
      </c>
      <c r="B41" s="167" t="str">
        <f t="shared" si="0"/>
        <v>044 三原地域農地保全組合　</v>
      </c>
      <c r="C41" s="38">
        <v>44</v>
      </c>
      <c r="D41" s="39" t="s">
        <v>454</v>
      </c>
      <c r="E41" s="39" t="s">
        <v>66</v>
      </c>
      <c r="F41" s="39" t="s">
        <v>455</v>
      </c>
      <c r="G41" s="51">
        <v>0</v>
      </c>
      <c r="H41" s="54" t="s">
        <v>79</v>
      </c>
      <c r="I41" s="63" t="s">
        <v>456</v>
      </c>
      <c r="J41" s="56">
        <v>0</v>
      </c>
      <c r="K41" s="44" t="s">
        <v>457</v>
      </c>
      <c r="L41" s="45" t="s">
        <v>458</v>
      </c>
      <c r="M41" s="39" t="s">
        <v>72</v>
      </c>
      <c r="N41" s="39" t="s">
        <v>456</v>
      </c>
      <c r="O41" s="169" t="str">
        <f t="shared" si="1"/>
        <v>0772-83-0532</v>
      </c>
      <c r="P41" s="46" t="s">
        <v>459</v>
      </c>
      <c r="Q41" s="46" t="s">
        <v>460</v>
      </c>
      <c r="R41" s="46" t="s">
        <v>461</v>
      </c>
      <c r="S41" s="64" t="s">
        <v>462</v>
      </c>
      <c r="T41" s="48" t="s">
        <v>463</v>
      </c>
      <c r="U41" s="49" t="s">
        <v>464</v>
      </c>
      <c r="V41" s="50" t="s">
        <v>457</v>
      </c>
      <c r="W41" s="51" t="s">
        <v>77</v>
      </c>
      <c r="X41" s="51" t="s">
        <v>77</v>
      </c>
      <c r="Y41" s="51" t="s">
        <v>77</v>
      </c>
      <c r="Z41" s="51"/>
      <c r="AA41" s="51"/>
      <c r="AB41" s="51"/>
      <c r="AC41" s="51"/>
      <c r="AD41" s="51"/>
      <c r="AE41" s="51"/>
      <c r="AF41" s="52"/>
    </row>
    <row r="42" spans="1:33" ht="23.25" customHeight="1">
      <c r="A42" s="37">
        <v>41</v>
      </c>
      <c r="B42" s="167" t="str">
        <f t="shared" si="0"/>
        <v>045 小西区村づくり委員会</v>
      </c>
      <c r="C42" s="38">
        <v>45</v>
      </c>
      <c r="D42" s="39" t="s">
        <v>465</v>
      </c>
      <c r="E42" s="39" t="s">
        <v>466</v>
      </c>
      <c r="F42" s="39" t="s">
        <v>467</v>
      </c>
      <c r="G42" s="51">
        <v>0</v>
      </c>
      <c r="H42" s="54" t="s">
        <v>68</v>
      </c>
      <c r="I42" s="55" t="s">
        <v>468</v>
      </c>
      <c r="J42" s="56">
        <v>0</v>
      </c>
      <c r="K42" s="44" t="s">
        <v>469</v>
      </c>
      <c r="L42" s="45" t="s">
        <v>470</v>
      </c>
      <c r="M42" s="39" t="s">
        <v>471</v>
      </c>
      <c r="N42" s="58" t="s">
        <v>468</v>
      </c>
      <c r="O42" s="169" t="str">
        <f t="shared" si="1"/>
        <v>0772-62-1940</v>
      </c>
      <c r="P42" s="70" t="s">
        <v>472</v>
      </c>
      <c r="Q42" s="70" t="s">
        <v>1049</v>
      </c>
      <c r="R42" s="46"/>
      <c r="S42" s="76" t="s">
        <v>473</v>
      </c>
      <c r="T42" s="48" t="s">
        <v>474</v>
      </c>
      <c r="U42" s="49" t="s">
        <v>475</v>
      </c>
      <c r="V42" s="50" t="s">
        <v>469</v>
      </c>
      <c r="W42" s="51" t="s">
        <v>77</v>
      </c>
      <c r="X42" s="51" t="s">
        <v>77</v>
      </c>
      <c r="Y42" s="51" t="s">
        <v>77</v>
      </c>
      <c r="Z42" s="51"/>
      <c r="AA42" s="51"/>
      <c r="AB42" s="51"/>
      <c r="AC42" s="51"/>
      <c r="AD42" s="51"/>
      <c r="AE42" s="51"/>
      <c r="AF42" s="52"/>
    </row>
    <row r="43" spans="1:33" ht="23.25" customHeight="1">
      <c r="A43" s="37">
        <v>42</v>
      </c>
      <c r="B43" s="167" t="str">
        <f t="shared" si="0"/>
        <v>046 久次農地水資源を守る会</v>
      </c>
      <c r="C43" s="38">
        <v>46</v>
      </c>
      <c r="D43" s="39" t="s">
        <v>476</v>
      </c>
      <c r="E43" s="39" t="s">
        <v>466</v>
      </c>
      <c r="F43" s="39" t="s">
        <v>477</v>
      </c>
      <c r="G43" s="51">
        <v>0</v>
      </c>
      <c r="H43" s="54" t="s">
        <v>79</v>
      </c>
      <c r="I43" s="55" t="s">
        <v>478</v>
      </c>
      <c r="J43" s="56">
        <v>1</v>
      </c>
      <c r="K43" s="44" t="s">
        <v>479</v>
      </c>
      <c r="L43" s="45" t="s">
        <v>480</v>
      </c>
      <c r="M43" s="39" t="s">
        <v>72</v>
      </c>
      <c r="N43" s="58" t="s">
        <v>478</v>
      </c>
      <c r="O43" s="169" t="str">
        <f t="shared" si="1"/>
        <v>0772-62-2954</v>
      </c>
      <c r="P43" s="70" t="s">
        <v>481</v>
      </c>
      <c r="Q43" s="70" t="s">
        <v>482</v>
      </c>
      <c r="R43" s="70" t="s">
        <v>481</v>
      </c>
      <c r="S43" s="47" t="s">
        <v>1049</v>
      </c>
      <c r="T43" s="48"/>
      <c r="U43" s="49" t="s">
        <v>483</v>
      </c>
      <c r="V43" s="50" t="s">
        <v>479</v>
      </c>
      <c r="W43" s="51" t="s">
        <v>77</v>
      </c>
      <c r="X43" s="51" t="s">
        <v>77</v>
      </c>
      <c r="Y43" s="51" t="s">
        <v>77</v>
      </c>
      <c r="Z43" s="51"/>
      <c r="AA43" s="51"/>
      <c r="AB43" s="51"/>
      <c r="AC43" s="51"/>
      <c r="AD43" s="51"/>
      <c r="AE43" s="51"/>
      <c r="AF43" s="52"/>
    </row>
    <row r="44" spans="1:33" ht="23.25" customHeight="1">
      <c r="A44" s="37">
        <v>43</v>
      </c>
      <c r="B44" s="167" t="str">
        <f t="shared" si="0"/>
        <v>048 荒山区環境向上委員会</v>
      </c>
      <c r="C44" s="38">
        <v>48</v>
      </c>
      <c r="D44" s="39" t="s">
        <v>484</v>
      </c>
      <c r="E44" s="39" t="s">
        <v>466</v>
      </c>
      <c r="F44" s="39" t="s">
        <v>485</v>
      </c>
      <c r="G44" s="51">
        <v>0</v>
      </c>
      <c r="H44" s="54" t="s">
        <v>68</v>
      </c>
      <c r="I44" s="55" t="s">
        <v>486</v>
      </c>
      <c r="J44" s="56">
        <v>0</v>
      </c>
      <c r="K44" s="44" t="s">
        <v>487</v>
      </c>
      <c r="L44" s="45" t="s">
        <v>488</v>
      </c>
      <c r="M44" s="39" t="s">
        <v>471</v>
      </c>
      <c r="N44" s="39" t="s">
        <v>489</v>
      </c>
      <c r="O44" s="169" t="str">
        <f t="shared" si="1"/>
        <v>0772-62-1129</v>
      </c>
      <c r="P44" s="46" t="s">
        <v>490</v>
      </c>
      <c r="Q44" s="46" t="s">
        <v>491</v>
      </c>
      <c r="R44" s="46" t="s">
        <v>492</v>
      </c>
      <c r="S44" s="90" t="s">
        <v>493</v>
      </c>
      <c r="T44" s="65"/>
      <c r="U44" s="49" t="s">
        <v>494</v>
      </c>
      <c r="V44" s="50" t="s">
        <v>487</v>
      </c>
      <c r="W44" s="51" t="s">
        <v>77</v>
      </c>
      <c r="X44" s="51" t="s">
        <v>77</v>
      </c>
      <c r="Y44" s="51" t="s">
        <v>77</v>
      </c>
      <c r="Z44" s="51"/>
      <c r="AA44" s="51"/>
      <c r="AB44" s="51"/>
      <c r="AC44" s="51"/>
      <c r="AD44" s="51"/>
      <c r="AE44" s="51"/>
      <c r="AF44" s="67"/>
      <c r="AG44" s="85"/>
    </row>
    <row r="45" spans="1:33" ht="23.25" customHeight="1">
      <c r="A45" s="37">
        <v>44</v>
      </c>
      <c r="B45" s="167" t="str">
        <f t="shared" si="0"/>
        <v>049 西山環境保全組合</v>
      </c>
      <c r="C45" s="38">
        <v>49</v>
      </c>
      <c r="D45" s="39" t="s">
        <v>495</v>
      </c>
      <c r="E45" s="39" t="s">
        <v>466</v>
      </c>
      <c r="F45" s="39" t="s">
        <v>496</v>
      </c>
      <c r="G45" s="51">
        <v>0</v>
      </c>
      <c r="H45" s="54" t="s">
        <v>79</v>
      </c>
      <c r="I45" s="63" t="s">
        <v>497</v>
      </c>
      <c r="J45" s="56">
        <v>0</v>
      </c>
      <c r="K45" s="44" t="s">
        <v>498</v>
      </c>
      <c r="L45" s="45" t="s">
        <v>499</v>
      </c>
      <c r="M45" s="39" t="s">
        <v>471</v>
      </c>
      <c r="N45" s="39" t="s">
        <v>500</v>
      </c>
      <c r="O45" s="169" t="str">
        <f t="shared" si="1"/>
        <v>0772-62-6792</v>
      </c>
      <c r="P45" s="46" t="s">
        <v>501</v>
      </c>
      <c r="Q45" s="46" t="s">
        <v>502</v>
      </c>
      <c r="R45" s="46" t="s">
        <v>501</v>
      </c>
      <c r="S45" s="64" t="s">
        <v>503</v>
      </c>
      <c r="T45" s="48"/>
      <c r="U45" s="49" t="s">
        <v>504</v>
      </c>
      <c r="V45" s="50" t="s">
        <v>498</v>
      </c>
      <c r="W45" s="51" t="s">
        <v>77</v>
      </c>
      <c r="X45" s="51" t="s">
        <v>77</v>
      </c>
      <c r="Y45" s="51" t="s">
        <v>77</v>
      </c>
      <c r="Z45" s="51"/>
      <c r="AA45" s="51"/>
      <c r="AB45" s="51"/>
      <c r="AC45" s="51"/>
      <c r="AD45" s="51"/>
      <c r="AE45" s="51"/>
      <c r="AF45" s="52"/>
    </row>
    <row r="46" spans="1:33" ht="23.25" customHeight="1">
      <c r="A46" s="37">
        <v>45</v>
      </c>
      <c r="B46" s="167" t="str">
        <f t="shared" si="0"/>
        <v>050 二箇環境向上委員会</v>
      </c>
      <c r="C46" s="38">
        <v>50</v>
      </c>
      <c r="D46" s="39" t="s">
        <v>505</v>
      </c>
      <c r="E46" s="39" t="s">
        <v>466</v>
      </c>
      <c r="F46" s="39" t="s">
        <v>506</v>
      </c>
      <c r="G46" s="51">
        <v>0</v>
      </c>
      <c r="H46" s="54" t="s">
        <v>79</v>
      </c>
      <c r="I46" s="63" t="s">
        <v>507</v>
      </c>
      <c r="J46" s="56">
        <v>0</v>
      </c>
      <c r="K46" s="44" t="s">
        <v>508</v>
      </c>
      <c r="L46" s="45" t="s">
        <v>509</v>
      </c>
      <c r="M46" s="39" t="s">
        <v>471</v>
      </c>
      <c r="N46" s="39" t="s">
        <v>507</v>
      </c>
      <c r="O46" s="169" t="str">
        <f t="shared" si="1"/>
        <v>0772-62-2188</v>
      </c>
      <c r="P46" s="46" t="s">
        <v>510</v>
      </c>
      <c r="Q46" s="46" t="s">
        <v>511</v>
      </c>
      <c r="R46" s="46" t="s">
        <v>512</v>
      </c>
      <c r="S46" s="47" t="s">
        <v>1049</v>
      </c>
      <c r="T46" s="48"/>
      <c r="U46" s="49" t="s">
        <v>513</v>
      </c>
      <c r="V46" s="50" t="s">
        <v>508</v>
      </c>
      <c r="W46" s="51" t="s">
        <v>77</v>
      </c>
      <c r="X46" s="51" t="s">
        <v>77</v>
      </c>
      <c r="Y46" s="51" t="s">
        <v>77</v>
      </c>
      <c r="Z46" s="51"/>
      <c r="AA46" s="51"/>
      <c r="AB46" s="51"/>
      <c r="AC46" s="51"/>
      <c r="AD46" s="51"/>
      <c r="AE46" s="51"/>
      <c r="AF46" s="52"/>
    </row>
    <row r="47" spans="1:33" ht="23.25" customHeight="1">
      <c r="A47" s="37">
        <v>46</v>
      </c>
      <c r="B47" s="167" t="str">
        <f t="shared" si="0"/>
        <v>051 吉沢水土里活動組織</v>
      </c>
      <c r="C47" s="38">
        <v>51</v>
      </c>
      <c r="D47" s="39" t="s">
        <v>514</v>
      </c>
      <c r="E47" s="39" t="s">
        <v>515</v>
      </c>
      <c r="F47" s="39" t="s">
        <v>516</v>
      </c>
      <c r="G47" s="51">
        <v>0</v>
      </c>
      <c r="H47" s="54" t="s">
        <v>79</v>
      </c>
      <c r="I47" s="63" t="s">
        <v>517</v>
      </c>
      <c r="J47" s="56">
        <v>0</v>
      </c>
      <c r="K47" s="44" t="s">
        <v>518</v>
      </c>
      <c r="L47" s="45" t="s">
        <v>519</v>
      </c>
      <c r="M47" s="39" t="s">
        <v>104</v>
      </c>
      <c r="N47" s="39" t="s">
        <v>520</v>
      </c>
      <c r="O47" s="169" t="str">
        <f t="shared" si="1"/>
        <v>0772-65-2516</v>
      </c>
      <c r="P47" s="46" t="s">
        <v>521</v>
      </c>
      <c r="Q47" s="46" t="s">
        <v>1049</v>
      </c>
      <c r="R47" s="46" t="s">
        <v>522</v>
      </c>
      <c r="S47" s="47" t="s">
        <v>1049</v>
      </c>
      <c r="T47" s="48" t="s">
        <v>523</v>
      </c>
      <c r="U47" s="49" t="s">
        <v>519</v>
      </c>
      <c r="V47" s="50" t="s">
        <v>518</v>
      </c>
      <c r="W47" s="51" t="s">
        <v>77</v>
      </c>
      <c r="X47" s="51" t="s">
        <v>77</v>
      </c>
      <c r="Y47" s="51" t="s">
        <v>77</v>
      </c>
      <c r="Z47" s="51"/>
      <c r="AA47" s="51"/>
      <c r="AB47" s="51"/>
      <c r="AC47" s="51"/>
      <c r="AD47" s="51"/>
      <c r="AE47" s="51"/>
      <c r="AF47" s="52"/>
    </row>
    <row r="48" spans="1:33" ht="23.25" customHeight="1">
      <c r="A48" s="37">
        <v>47</v>
      </c>
      <c r="B48" s="167" t="str">
        <f t="shared" si="0"/>
        <v>052 芋野区活動組織</v>
      </c>
      <c r="C48" s="38">
        <v>52</v>
      </c>
      <c r="D48" s="39" t="s">
        <v>524</v>
      </c>
      <c r="E48" s="39" t="s">
        <v>515</v>
      </c>
      <c r="F48" s="39" t="s">
        <v>525</v>
      </c>
      <c r="G48" s="51">
        <v>1</v>
      </c>
      <c r="H48" s="54" t="s">
        <v>79</v>
      </c>
      <c r="I48" s="55" t="s">
        <v>526</v>
      </c>
      <c r="J48" s="56">
        <v>0</v>
      </c>
      <c r="K48" s="44" t="s">
        <v>527</v>
      </c>
      <c r="L48" s="45" t="s">
        <v>528</v>
      </c>
      <c r="M48" s="39" t="s">
        <v>104</v>
      </c>
      <c r="N48" s="39" t="s">
        <v>529</v>
      </c>
      <c r="O48" s="169" t="str">
        <f t="shared" si="1"/>
        <v>0772-65-2322</v>
      </c>
      <c r="P48" s="46" t="s">
        <v>530</v>
      </c>
      <c r="Q48" s="46" t="s">
        <v>1049</v>
      </c>
      <c r="R48" s="46" t="s">
        <v>531</v>
      </c>
      <c r="S48" s="91" t="s">
        <v>532</v>
      </c>
      <c r="T48" s="48" t="s">
        <v>533</v>
      </c>
      <c r="U48" s="49" t="s">
        <v>534</v>
      </c>
      <c r="V48" s="50" t="s">
        <v>527</v>
      </c>
      <c r="W48" s="51" t="s">
        <v>77</v>
      </c>
      <c r="X48" s="51" t="s">
        <v>77</v>
      </c>
      <c r="Y48" s="51" t="s">
        <v>77</v>
      </c>
      <c r="Z48" s="51"/>
      <c r="AA48" s="51"/>
      <c r="AB48" s="51"/>
      <c r="AC48" s="51"/>
      <c r="AD48" s="51"/>
      <c r="AE48" s="51"/>
      <c r="AF48" s="67"/>
    </row>
    <row r="49" spans="1:33" ht="23.25" customHeight="1">
      <c r="A49" s="37">
        <v>48</v>
      </c>
      <c r="B49" s="167" t="str">
        <f t="shared" si="0"/>
        <v>053 堤大成会</v>
      </c>
      <c r="C49" s="38">
        <v>53</v>
      </c>
      <c r="D49" s="39" t="s">
        <v>535</v>
      </c>
      <c r="E49" s="39" t="s">
        <v>515</v>
      </c>
      <c r="F49" s="39" t="s">
        <v>536</v>
      </c>
      <c r="G49" s="51">
        <v>0</v>
      </c>
      <c r="H49" s="54" t="s">
        <v>79</v>
      </c>
      <c r="I49" s="63" t="s">
        <v>537</v>
      </c>
      <c r="J49" s="56">
        <v>0</v>
      </c>
      <c r="K49" s="44" t="s">
        <v>538</v>
      </c>
      <c r="L49" s="45" t="s">
        <v>539</v>
      </c>
      <c r="M49" s="39" t="s">
        <v>104</v>
      </c>
      <c r="N49" s="39" t="s">
        <v>537</v>
      </c>
      <c r="O49" s="169" t="str">
        <f t="shared" si="1"/>
        <v>0772-65-2533</v>
      </c>
      <c r="P49" s="80" t="s">
        <v>540</v>
      </c>
      <c r="Q49" s="46" t="s">
        <v>541</v>
      </c>
      <c r="R49" s="46" t="s">
        <v>542</v>
      </c>
      <c r="S49" s="64" t="s">
        <v>543</v>
      </c>
      <c r="T49" s="65" t="s">
        <v>544</v>
      </c>
      <c r="U49" s="49" t="s">
        <v>539</v>
      </c>
      <c r="V49" s="50" t="s">
        <v>538</v>
      </c>
      <c r="W49" s="51" t="s">
        <v>77</v>
      </c>
      <c r="X49" s="51" t="s">
        <v>77</v>
      </c>
      <c r="Y49" s="51" t="s">
        <v>77</v>
      </c>
      <c r="Z49" s="51"/>
      <c r="AA49" s="51"/>
      <c r="AB49" s="51"/>
      <c r="AC49" s="51"/>
      <c r="AD49" s="51"/>
      <c r="AE49" s="51"/>
      <c r="AF49" s="52"/>
    </row>
    <row r="50" spans="1:33" ht="23.25" customHeight="1">
      <c r="A50" s="37">
        <v>49</v>
      </c>
      <c r="B50" s="167" t="str">
        <f t="shared" si="0"/>
        <v>054 外村区活動組織</v>
      </c>
      <c r="C50" s="38">
        <v>54</v>
      </c>
      <c r="D50" s="39" t="s">
        <v>545</v>
      </c>
      <c r="E50" s="39" t="s">
        <v>515</v>
      </c>
      <c r="F50" s="39" t="s">
        <v>546</v>
      </c>
      <c r="G50" s="51">
        <v>0</v>
      </c>
      <c r="H50" s="54" t="s">
        <v>79</v>
      </c>
      <c r="I50" s="63" t="s">
        <v>547</v>
      </c>
      <c r="J50" s="56">
        <v>0</v>
      </c>
      <c r="K50" s="44" t="s">
        <v>548</v>
      </c>
      <c r="L50" s="45" t="s">
        <v>549</v>
      </c>
      <c r="M50" s="39" t="s">
        <v>104</v>
      </c>
      <c r="N50" s="39" t="s">
        <v>547</v>
      </c>
      <c r="O50" s="169" t="str">
        <f t="shared" si="1"/>
        <v>0772-65-2539</v>
      </c>
      <c r="P50" s="46" t="s">
        <v>550</v>
      </c>
      <c r="Q50" s="46" t="s">
        <v>1049</v>
      </c>
      <c r="R50" s="46" t="s">
        <v>551</v>
      </c>
      <c r="S50" s="92" t="s">
        <v>552</v>
      </c>
      <c r="T50" s="65" t="s">
        <v>553</v>
      </c>
      <c r="U50" s="49" t="s">
        <v>549</v>
      </c>
      <c r="V50" s="50" t="s">
        <v>548</v>
      </c>
      <c r="W50" s="51" t="s">
        <v>77</v>
      </c>
      <c r="X50" s="51" t="s">
        <v>77</v>
      </c>
      <c r="Y50" s="51" t="s">
        <v>77</v>
      </c>
      <c r="Z50" s="51"/>
      <c r="AA50" s="51"/>
      <c r="AB50" s="51"/>
      <c r="AC50" s="51"/>
      <c r="AD50" s="51"/>
      <c r="AE50" s="51"/>
      <c r="AF50" s="52"/>
    </row>
    <row r="51" spans="1:33" ht="23.25" customHeight="1">
      <c r="A51" s="37">
        <v>50</v>
      </c>
      <c r="B51" s="167" t="str">
        <f t="shared" si="0"/>
        <v>055 等楽寺活動組織</v>
      </c>
      <c r="C51" s="93">
        <v>55</v>
      </c>
      <c r="D51" s="58" t="s">
        <v>554</v>
      </c>
      <c r="E51" s="58" t="s">
        <v>555</v>
      </c>
      <c r="F51" s="58" t="s">
        <v>556</v>
      </c>
      <c r="G51" s="66"/>
      <c r="H51" s="73" t="s">
        <v>79</v>
      </c>
      <c r="I51" s="55" t="s">
        <v>557</v>
      </c>
      <c r="J51" s="74">
        <v>0</v>
      </c>
      <c r="K51" s="75" t="s">
        <v>558</v>
      </c>
      <c r="L51" s="57" t="s">
        <v>559</v>
      </c>
      <c r="M51" s="58" t="s">
        <v>560</v>
      </c>
      <c r="N51" s="58" t="s">
        <v>561</v>
      </c>
      <c r="O51" s="169" t="str">
        <f t="shared" si="1"/>
        <v>0772-65-2279</v>
      </c>
      <c r="P51" s="70" t="s">
        <v>562</v>
      </c>
      <c r="Q51" s="70" t="s">
        <v>563</v>
      </c>
      <c r="R51" s="70"/>
      <c r="S51" s="47" t="s">
        <v>1049</v>
      </c>
      <c r="T51" s="94"/>
      <c r="U51" s="89" t="s">
        <v>564</v>
      </c>
      <c r="V51" s="95"/>
      <c r="W51" s="66" t="s">
        <v>77</v>
      </c>
      <c r="X51" s="66"/>
      <c r="Y51" s="66"/>
      <c r="Z51" s="66"/>
      <c r="AA51" s="66"/>
      <c r="AB51" s="66"/>
      <c r="AC51" s="66"/>
      <c r="AD51" s="66"/>
      <c r="AE51" s="66"/>
      <c r="AF51" s="96"/>
    </row>
    <row r="52" spans="1:33" s="100" customFormat="1" ht="23.25" customHeight="1">
      <c r="A52" s="97">
        <v>51</v>
      </c>
      <c r="B52" s="167" t="str">
        <f t="shared" si="0"/>
        <v>056 船木の里</v>
      </c>
      <c r="C52" s="38">
        <v>56</v>
      </c>
      <c r="D52" s="39" t="s">
        <v>565</v>
      </c>
      <c r="E52" s="39" t="s">
        <v>515</v>
      </c>
      <c r="F52" s="39" t="s">
        <v>566</v>
      </c>
      <c r="G52" s="51">
        <v>1</v>
      </c>
      <c r="H52" s="86" t="s">
        <v>68</v>
      </c>
      <c r="I52" s="98" t="s">
        <v>567</v>
      </c>
      <c r="J52" s="56">
        <v>0</v>
      </c>
      <c r="K52" s="44" t="s">
        <v>568</v>
      </c>
      <c r="L52" s="45" t="s">
        <v>569</v>
      </c>
      <c r="M52" s="39" t="s">
        <v>72</v>
      </c>
      <c r="N52" s="39" t="s">
        <v>570</v>
      </c>
      <c r="O52" s="169" t="str">
        <f t="shared" si="1"/>
        <v>0772-65-3364</v>
      </c>
      <c r="P52" s="46" t="s">
        <v>571</v>
      </c>
      <c r="Q52" s="46" t="s">
        <v>572</v>
      </c>
      <c r="R52" s="46"/>
      <c r="S52" s="76" t="s">
        <v>573</v>
      </c>
      <c r="T52" s="84" t="s">
        <v>574</v>
      </c>
      <c r="U52" s="49" t="s">
        <v>575</v>
      </c>
      <c r="V52" s="50" t="s">
        <v>568</v>
      </c>
      <c r="W52" s="51" t="s">
        <v>77</v>
      </c>
      <c r="X52" s="51" t="s">
        <v>77</v>
      </c>
      <c r="Y52" s="51" t="s">
        <v>77</v>
      </c>
      <c r="Z52" s="51"/>
      <c r="AA52" s="51"/>
      <c r="AB52" s="51"/>
      <c r="AC52" s="51"/>
      <c r="AD52" s="51"/>
      <c r="AE52" s="51"/>
      <c r="AF52" s="67"/>
      <c r="AG52" s="99"/>
    </row>
    <row r="53" spans="1:33" ht="23.25" customHeight="1">
      <c r="A53" s="37">
        <v>52</v>
      </c>
      <c r="B53" s="167" t="str">
        <f t="shared" si="0"/>
        <v>057 小田区活動組織</v>
      </c>
      <c r="C53" s="38">
        <v>57</v>
      </c>
      <c r="D53" s="39" t="s">
        <v>576</v>
      </c>
      <c r="E53" s="39" t="s">
        <v>515</v>
      </c>
      <c r="F53" s="39" t="s">
        <v>577</v>
      </c>
      <c r="G53" s="51">
        <v>1</v>
      </c>
      <c r="H53" s="54" t="s">
        <v>79</v>
      </c>
      <c r="I53" s="55" t="s">
        <v>578</v>
      </c>
      <c r="J53" s="56">
        <v>0</v>
      </c>
      <c r="K53" s="44" t="s">
        <v>579</v>
      </c>
      <c r="L53" s="45" t="s">
        <v>580</v>
      </c>
      <c r="M53" s="39" t="s">
        <v>72</v>
      </c>
      <c r="N53" s="39" t="s">
        <v>581</v>
      </c>
      <c r="O53" s="169" t="str">
        <f t="shared" si="1"/>
        <v>0772-65-2370</v>
      </c>
      <c r="P53" s="46" t="s">
        <v>582</v>
      </c>
      <c r="Q53" s="46" t="s">
        <v>583</v>
      </c>
      <c r="R53" s="46"/>
      <c r="S53" s="64" t="s">
        <v>584</v>
      </c>
      <c r="T53" s="65"/>
      <c r="U53" s="49" t="s">
        <v>585</v>
      </c>
      <c r="V53" s="50" t="s">
        <v>579</v>
      </c>
      <c r="W53" s="51" t="s">
        <v>77</v>
      </c>
      <c r="X53" s="51" t="s">
        <v>77</v>
      </c>
      <c r="Y53" s="51" t="s">
        <v>77</v>
      </c>
      <c r="Z53" s="51"/>
      <c r="AA53" s="51"/>
      <c r="AB53" s="51"/>
      <c r="AC53" s="51"/>
      <c r="AD53" s="51"/>
      <c r="AE53" s="51"/>
      <c r="AF53" s="52"/>
    </row>
    <row r="54" spans="1:33" ht="23.25" customHeight="1">
      <c r="A54" s="37">
        <v>53</v>
      </c>
      <c r="B54" s="167" t="str">
        <f t="shared" si="0"/>
        <v>058 井辺区活動組織</v>
      </c>
      <c r="C54" s="38">
        <v>58</v>
      </c>
      <c r="D54" s="39" t="s">
        <v>586</v>
      </c>
      <c r="E54" s="39" t="s">
        <v>515</v>
      </c>
      <c r="F54" s="39" t="s">
        <v>587</v>
      </c>
      <c r="G54" s="51">
        <v>0</v>
      </c>
      <c r="H54" s="54" t="s">
        <v>79</v>
      </c>
      <c r="I54" s="63" t="s">
        <v>588</v>
      </c>
      <c r="J54" s="56">
        <v>0</v>
      </c>
      <c r="K54" s="44" t="s">
        <v>589</v>
      </c>
      <c r="L54" s="45" t="s">
        <v>590</v>
      </c>
      <c r="M54" s="39" t="s">
        <v>72</v>
      </c>
      <c r="N54" s="39" t="s">
        <v>588</v>
      </c>
      <c r="O54" s="169" t="str">
        <f t="shared" si="1"/>
        <v>0772-65-3189</v>
      </c>
      <c r="P54" s="46" t="s">
        <v>591</v>
      </c>
      <c r="Q54" s="46" t="s">
        <v>592</v>
      </c>
      <c r="R54" s="46"/>
      <c r="S54" s="64" t="s">
        <v>593</v>
      </c>
      <c r="T54" s="101"/>
      <c r="U54" s="49" t="s">
        <v>594</v>
      </c>
      <c r="V54" s="50" t="s">
        <v>589</v>
      </c>
      <c r="W54" s="51" t="s">
        <v>77</v>
      </c>
      <c r="X54" s="51" t="s">
        <v>77</v>
      </c>
      <c r="Y54" s="51" t="s">
        <v>77</v>
      </c>
      <c r="Z54" s="51"/>
      <c r="AA54" s="51"/>
      <c r="AB54" s="51"/>
      <c r="AC54" s="51"/>
      <c r="AD54" s="51"/>
      <c r="AE54" s="51"/>
      <c r="AF54" s="67"/>
    </row>
    <row r="55" spans="1:33" ht="23.25" customHeight="1">
      <c r="A55" s="37">
        <v>54</v>
      </c>
      <c r="B55" s="167" t="str">
        <f t="shared" si="0"/>
        <v>059 鳥取環境保全会</v>
      </c>
      <c r="C55" s="38">
        <v>59</v>
      </c>
      <c r="D55" s="39" t="s">
        <v>595</v>
      </c>
      <c r="E55" s="39" t="s">
        <v>515</v>
      </c>
      <c r="F55" s="39" t="s">
        <v>596</v>
      </c>
      <c r="G55" s="51">
        <v>1</v>
      </c>
      <c r="H55" s="54" t="s">
        <v>79</v>
      </c>
      <c r="I55" s="55" t="s">
        <v>597</v>
      </c>
      <c r="J55" s="56">
        <v>1</v>
      </c>
      <c r="K55" s="44" t="s">
        <v>598</v>
      </c>
      <c r="L55" s="45" t="s">
        <v>599</v>
      </c>
      <c r="M55" s="58" t="s">
        <v>104</v>
      </c>
      <c r="N55" s="58" t="s">
        <v>597</v>
      </c>
      <c r="O55" s="169" t="str">
        <f t="shared" si="1"/>
        <v>0772-65-2043</v>
      </c>
      <c r="P55" s="70" t="s">
        <v>600</v>
      </c>
      <c r="Q55" s="70" t="s">
        <v>1049</v>
      </c>
      <c r="R55" s="70" t="s">
        <v>601</v>
      </c>
      <c r="S55" s="64" t="s">
        <v>602</v>
      </c>
      <c r="T55" s="102" t="s">
        <v>603</v>
      </c>
      <c r="U55" s="49" t="s">
        <v>604</v>
      </c>
      <c r="V55" s="50" t="s">
        <v>598</v>
      </c>
      <c r="W55" s="51" t="s">
        <v>77</v>
      </c>
      <c r="X55" s="51" t="s">
        <v>77</v>
      </c>
      <c r="Y55" s="51" t="s">
        <v>77</v>
      </c>
      <c r="Z55" s="51"/>
      <c r="AA55" s="51"/>
      <c r="AB55" s="51"/>
      <c r="AC55" s="51"/>
      <c r="AD55" s="51"/>
      <c r="AE55" s="51"/>
      <c r="AF55" s="52"/>
    </row>
    <row r="56" spans="1:33" ht="23.25" customHeight="1">
      <c r="A56" s="37">
        <v>55</v>
      </c>
      <c r="B56" s="167" t="str">
        <f t="shared" si="0"/>
        <v>060 木橋区農地・水・環境資源保全隊</v>
      </c>
      <c r="C56" s="38">
        <v>60</v>
      </c>
      <c r="D56" s="39" t="s">
        <v>605</v>
      </c>
      <c r="E56" s="39" t="s">
        <v>515</v>
      </c>
      <c r="F56" s="39" t="s">
        <v>606</v>
      </c>
      <c r="G56" s="51">
        <v>1</v>
      </c>
      <c r="H56" s="54" t="s">
        <v>68</v>
      </c>
      <c r="I56" s="55" t="s">
        <v>607</v>
      </c>
      <c r="J56" s="56">
        <v>1</v>
      </c>
      <c r="K56" s="44" t="s">
        <v>608</v>
      </c>
      <c r="L56" s="45" t="s">
        <v>609</v>
      </c>
      <c r="M56" s="39" t="s">
        <v>104</v>
      </c>
      <c r="N56" s="55" t="s">
        <v>607</v>
      </c>
      <c r="O56" s="169" t="str">
        <f t="shared" si="1"/>
        <v>0772-65-2349</v>
      </c>
      <c r="P56" s="46" t="s">
        <v>610</v>
      </c>
      <c r="Q56" s="46" t="s">
        <v>1049</v>
      </c>
      <c r="R56" s="46" t="s">
        <v>611</v>
      </c>
      <c r="S56" s="68" t="s">
        <v>612</v>
      </c>
      <c r="T56" s="65"/>
      <c r="U56" s="49" t="s">
        <v>609</v>
      </c>
      <c r="V56" s="50" t="s">
        <v>608</v>
      </c>
      <c r="W56" s="51" t="s">
        <v>77</v>
      </c>
      <c r="X56" s="51" t="s">
        <v>77</v>
      </c>
      <c r="Y56" s="51" t="s">
        <v>77</v>
      </c>
      <c r="Z56" s="51"/>
      <c r="AA56" s="103"/>
      <c r="AB56" s="103"/>
      <c r="AC56" s="103"/>
      <c r="AD56" s="51"/>
      <c r="AE56" s="51"/>
      <c r="AF56" s="52"/>
    </row>
    <row r="57" spans="1:33" ht="23.25" customHeight="1">
      <c r="A57" s="37">
        <v>56</v>
      </c>
      <c r="B57" s="167" t="str">
        <f t="shared" si="0"/>
        <v>061 和田野区活動組織</v>
      </c>
      <c r="C57" s="38">
        <v>61</v>
      </c>
      <c r="D57" s="39" t="s">
        <v>613</v>
      </c>
      <c r="E57" s="39" t="s">
        <v>515</v>
      </c>
      <c r="F57" s="39" t="s">
        <v>614</v>
      </c>
      <c r="G57" s="51">
        <v>0</v>
      </c>
      <c r="H57" s="54" t="s">
        <v>79</v>
      </c>
      <c r="I57" s="63" t="s">
        <v>615</v>
      </c>
      <c r="J57" s="56">
        <v>1</v>
      </c>
      <c r="K57" s="44" t="s">
        <v>616</v>
      </c>
      <c r="L57" s="45" t="s">
        <v>617</v>
      </c>
      <c r="M57" s="39" t="s">
        <v>104</v>
      </c>
      <c r="N57" s="58" t="s">
        <v>618</v>
      </c>
      <c r="O57" s="169" t="str">
        <f t="shared" si="1"/>
        <v>0772-65-2530</v>
      </c>
      <c r="P57" s="46" t="s">
        <v>619</v>
      </c>
      <c r="Q57" s="70" t="s">
        <v>620</v>
      </c>
      <c r="R57" s="46" t="s">
        <v>619</v>
      </c>
      <c r="S57" s="64" t="s">
        <v>621</v>
      </c>
      <c r="T57" s="104" t="s">
        <v>622</v>
      </c>
      <c r="U57" s="49" t="s">
        <v>617</v>
      </c>
      <c r="V57" s="50" t="s">
        <v>616</v>
      </c>
      <c r="W57" s="51" t="s">
        <v>77</v>
      </c>
      <c r="X57" s="51" t="s">
        <v>77</v>
      </c>
      <c r="Y57" s="51" t="s">
        <v>77</v>
      </c>
      <c r="Z57" s="51"/>
      <c r="AA57" s="51"/>
      <c r="AB57" s="51"/>
      <c r="AC57" s="51"/>
      <c r="AD57" s="51"/>
      <c r="AE57" s="51"/>
      <c r="AF57" s="67"/>
    </row>
    <row r="58" spans="1:33" ht="33" customHeight="1">
      <c r="A58" s="37">
        <v>57</v>
      </c>
      <c r="B58" s="167" t="str">
        <f t="shared" si="0"/>
        <v>062 溝谷地区活動組織</v>
      </c>
      <c r="C58" s="38">
        <v>62</v>
      </c>
      <c r="D58" s="39" t="s">
        <v>623</v>
      </c>
      <c r="E58" s="39" t="s">
        <v>515</v>
      </c>
      <c r="F58" s="39" t="s">
        <v>624</v>
      </c>
      <c r="G58" s="51">
        <v>0</v>
      </c>
      <c r="H58" s="54" t="s">
        <v>79</v>
      </c>
      <c r="I58" s="63" t="s">
        <v>625</v>
      </c>
      <c r="J58" s="56">
        <v>0</v>
      </c>
      <c r="K58" s="44" t="s">
        <v>548</v>
      </c>
      <c r="L58" s="45" t="s">
        <v>626</v>
      </c>
      <c r="M58" s="39" t="s">
        <v>104</v>
      </c>
      <c r="N58" s="39" t="s">
        <v>625</v>
      </c>
      <c r="O58" s="169" t="str">
        <f t="shared" si="1"/>
        <v>0772-65-2028</v>
      </c>
      <c r="P58" s="46" t="s">
        <v>627</v>
      </c>
      <c r="Q58" s="46" t="s">
        <v>1049</v>
      </c>
      <c r="R58" s="46" t="s">
        <v>627</v>
      </c>
      <c r="S58" s="76" t="s">
        <v>628</v>
      </c>
      <c r="T58" s="84" t="s">
        <v>629</v>
      </c>
      <c r="U58" s="49" t="s">
        <v>626</v>
      </c>
      <c r="V58" s="50" t="s">
        <v>548</v>
      </c>
      <c r="W58" s="51" t="s">
        <v>77</v>
      </c>
      <c r="X58" s="51" t="s">
        <v>77</v>
      </c>
      <c r="Y58" s="51" t="s">
        <v>77</v>
      </c>
      <c r="Z58" s="51"/>
      <c r="AA58" s="51"/>
      <c r="AB58" s="51"/>
      <c r="AC58" s="51"/>
      <c r="AD58" s="51"/>
      <c r="AE58" s="51"/>
      <c r="AF58" s="52"/>
    </row>
    <row r="59" spans="1:33" ht="23.25" customHeight="1">
      <c r="A59" s="37">
        <v>58</v>
      </c>
      <c r="B59" s="167" t="str">
        <f t="shared" si="0"/>
        <v>063 くろべ水土里の会</v>
      </c>
      <c r="C59" s="38">
        <v>63</v>
      </c>
      <c r="D59" s="39" t="s">
        <v>630</v>
      </c>
      <c r="E59" s="39" t="s">
        <v>515</v>
      </c>
      <c r="F59" s="39" t="s">
        <v>631</v>
      </c>
      <c r="G59" s="51">
        <v>0</v>
      </c>
      <c r="H59" s="54" t="s">
        <v>68</v>
      </c>
      <c r="I59" s="63" t="s">
        <v>632</v>
      </c>
      <c r="J59" s="56">
        <v>0</v>
      </c>
      <c r="K59" s="44" t="s">
        <v>633</v>
      </c>
      <c r="L59" s="45" t="s">
        <v>634</v>
      </c>
      <c r="M59" s="60" t="s">
        <v>104</v>
      </c>
      <c r="N59" s="39" t="s">
        <v>632</v>
      </c>
      <c r="O59" s="169" t="str">
        <f t="shared" si="1"/>
        <v>0772-65-2022</v>
      </c>
      <c r="P59" s="105" t="s">
        <v>635</v>
      </c>
      <c r="Q59" s="46" t="s">
        <v>636</v>
      </c>
      <c r="R59" s="46"/>
      <c r="S59" s="47" t="s">
        <v>1049</v>
      </c>
      <c r="T59" s="48" t="s">
        <v>637</v>
      </c>
      <c r="U59" s="49" t="s">
        <v>634</v>
      </c>
      <c r="V59" s="50" t="s">
        <v>633</v>
      </c>
      <c r="W59" s="51" t="s">
        <v>77</v>
      </c>
      <c r="X59" s="51" t="s">
        <v>77</v>
      </c>
      <c r="Y59" s="51" t="s">
        <v>77</v>
      </c>
      <c r="Z59" s="51"/>
      <c r="AA59" s="51"/>
      <c r="AB59" s="51"/>
      <c r="AC59" s="51"/>
      <c r="AD59" s="51"/>
      <c r="AE59" s="51"/>
      <c r="AF59" s="52"/>
    </row>
    <row r="60" spans="1:33" ht="30" customHeight="1">
      <c r="A60" s="37">
        <v>59</v>
      </c>
      <c r="B60" s="167" t="str">
        <f t="shared" si="0"/>
        <v>064 国久活動組織</v>
      </c>
      <c r="C60" s="38">
        <v>64</v>
      </c>
      <c r="D60" s="39" t="s">
        <v>638</v>
      </c>
      <c r="E60" s="39" t="s">
        <v>515</v>
      </c>
      <c r="F60" s="39" t="s">
        <v>639</v>
      </c>
      <c r="G60" s="51">
        <v>0</v>
      </c>
      <c r="H60" s="54" t="s">
        <v>79</v>
      </c>
      <c r="I60" s="63" t="s">
        <v>640</v>
      </c>
      <c r="J60" s="56">
        <v>0</v>
      </c>
      <c r="K60" s="44" t="s">
        <v>641</v>
      </c>
      <c r="L60" s="45" t="s">
        <v>642</v>
      </c>
      <c r="M60" s="39" t="s">
        <v>72</v>
      </c>
      <c r="N60" s="39" t="s">
        <v>643</v>
      </c>
      <c r="O60" s="169" t="str">
        <f t="shared" si="1"/>
        <v>0772-65-3548</v>
      </c>
      <c r="P60" s="46" t="s">
        <v>644</v>
      </c>
      <c r="Q60" s="46" t="s">
        <v>645</v>
      </c>
      <c r="R60" s="46"/>
      <c r="S60" s="47" t="s">
        <v>1049</v>
      </c>
      <c r="T60" s="106" t="s">
        <v>646</v>
      </c>
      <c r="U60" s="49" t="s">
        <v>647</v>
      </c>
      <c r="V60" s="50" t="s">
        <v>641</v>
      </c>
      <c r="W60" s="51" t="s">
        <v>77</v>
      </c>
      <c r="X60" s="51" t="s">
        <v>77</v>
      </c>
      <c r="Y60" s="51" t="s">
        <v>77</v>
      </c>
      <c r="Z60" s="51"/>
      <c r="AA60" s="51"/>
      <c r="AB60" s="51"/>
      <c r="AC60" s="51"/>
      <c r="AD60" s="51"/>
      <c r="AE60" s="51"/>
      <c r="AF60" s="52"/>
    </row>
    <row r="61" spans="1:33" ht="23.25" customHeight="1">
      <c r="A61" s="37">
        <v>60</v>
      </c>
      <c r="B61" s="167" t="str">
        <f t="shared" si="0"/>
        <v>065 間人水ネット</v>
      </c>
      <c r="C61" s="38">
        <v>65</v>
      </c>
      <c r="D61" s="39" t="s">
        <v>648</v>
      </c>
      <c r="E61" s="39" t="s">
        <v>649</v>
      </c>
      <c r="F61" s="39" t="s">
        <v>650</v>
      </c>
      <c r="G61" s="51">
        <v>0</v>
      </c>
      <c r="H61" s="54" t="s">
        <v>68</v>
      </c>
      <c r="I61" s="63" t="s">
        <v>651</v>
      </c>
      <c r="J61" s="56">
        <v>1</v>
      </c>
      <c r="K61" s="44" t="s">
        <v>652</v>
      </c>
      <c r="L61" s="45" t="s">
        <v>653</v>
      </c>
      <c r="M61" s="39" t="s">
        <v>72</v>
      </c>
      <c r="N61" s="58" t="s">
        <v>654</v>
      </c>
      <c r="O61" s="169" t="str">
        <f t="shared" si="1"/>
        <v>0772-75-1197</v>
      </c>
      <c r="P61" s="70" t="s">
        <v>655</v>
      </c>
      <c r="Q61" s="70" t="s">
        <v>656</v>
      </c>
      <c r="R61" s="46"/>
      <c r="S61" s="47" t="s">
        <v>1049</v>
      </c>
      <c r="T61" s="48" t="s">
        <v>657</v>
      </c>
      <c r="U61" s="49" t="s">
        <v>658</v>
      </c>
      <c r="V61" s="50" t="s">
        <v>652</v>
      </c>
      <c r="W61" s="51" t="s">
        <v>77</v>
      </c>
      <c r="X61" s="51" t="s">
        <v>77</v>
      </c>
      <c r="Y61" s="51" t="s">
        <v>77</v>
      </c>
      <c r="Z61" s="51"/>
      <c r="AA61" s="51"/>
      <c r="AB61" s="51"/>
      <c r="AC61" s="51"/>
      <c r="AD61" s="51"/>
      <c r="AE61" s="51"/>
      <c r="AF61" s="52"/>
    </row>
    <row r="62" spans="1:33" ht="23.25" customHeight="1">
      <c r="A62" s="37">
        <v>61</v>
      </c>
      <c r="B62" s="167" t="str">
        <f t="shared" si="0"/>
        <v>066 成願寺区環境保全組合</v>
      </c>
      <c r="C62" s="38">
        <v>66</v>
      </c>
      <c r="D62" s="39" t="s">
        <v>659</v>
      </c>
      <c r="E62" s="39" t="s">
        <v>649</v>
      </c>
      <c r="F62" s="39" t="s">
        <v>660</v>
      </c>
      <c r="G62" s="51">
        <v>0</v>
      </c>
      <c r="H62" s="54" t="s">
        <v>79</v>
      </c>
      <c r="I62" s="63" t="s">
        <v>661</v>
      </c>
      <c r="J62" s="56">
        <v>0</v>
      </c>
      <c r="K62" s="44" t="s">
        <v>662</v>
      </c>
      <c r="L62" s="45" t="s">
        <v>663</v>
      </c>
      <c r="M62" s="39" t="s">
        <v>72</v>
      </c>
      <c r="N62" s="39" t="s">
        <v>664</v>
      </c>
      <c r="O62" s="169" t="str">
        <f t="shared" si="1"/>
        <v>0772-75-1024</v>
      </c>
      <c r="P62" s="46" t="s">
        <v>665</v>
      </c>
      <c r="Q62" s="46" t="s">
        <v>666</v>
      </c>
      <c r="R62" s="46"/>
      <c r="S62" s="64" t="s">
        <v>667</v>
      </c>
      <c r="T62" s="84"/>
      <c r="U62" s="49" t="s">
        <v>668</v>
      </c>
      <c r="V62" s="50" t="s">
        <v>662</v>
      </c>
      <c r="W62" s="51" t="s">
        <v>77</v>
      </c>
      <c r="X62" s="51" t="s">
        <v>77</v>
      </c>
      <c r="Y62" s="51" t="s">
        <v>77</v>
      </c>
      <c r="Z62" s="51"/>
      <c r="AA62" s="51"/>
      <c r="AB62" s="51"/>
      <c r="AC62" s="51"/>
      <c r="AD62" s="51"/>
      <c r="AE62" s="51"/>
      <c r="AF62" s="52"/>
    </row>
    <row r="63" spans="1:33" ht="27" customHeight="1">
      <c r="A63" s="37">
        <v>62</v>
      </c>
      <c r="B63" s="167" t="str">
        <f t="shared" si="0"/>
        <v>067 徳光区農地環境保全委員会</v>
      </c>
      <c r="C63" s="38">
        <v>67</v>
      </c>
      <c r="D63" s="39" t="s">
        <v>669</v>
      </c>
      <c r="E63" s="39" t="s">
        <v>649</v>
      </c>
      <c r="F63" s="39" t="s">
        <v>670</v>
      </c>
      <c r="G63" s="51">
        <v>1</v>
      </c>
      <c r="H63" s="54" t="s">
        <v>79</v>
      </c>
      <c r="I63" s="55" t="s">
        <v>671</v>
      </c>
      <c r="J63" s="56">
        <v>1</v>
      </c>
      <c r="K63" s="44" t="s">
        <v>672</v>
      </c>
      <c r="L63" s="45" t="s">
        <v>673</v>
      </c>
      <c r="M63" s="39" t="s">
        <v>72</v>
      </c>
      <c r="N63" s="58" t="s">
        <v>674</v>
      </c>
      <c r="O63" s="169" t="str">
        <f t="shared" si="1"/>
        <v>0772-75-1676</v>
      </c>
      <c r="P63" s="70" t="s">
        <v>675</v>
      </c>
      <c r="Q63" s="70" t="s">
        <v>676</v>
      </c>
      <c r="R63" s="46"/>
      <c r="S63" s="64" t="s">
        <v>677</v>
      </c>
      <c r="T63" s="48"/>
      <c r="U63" s="49" t="s">
        <v>678</v>
      </c>
      <c r="V63" s="50" t="s">
        <v>672</v>
      </c>
      <c r="W63" s="51" t="s">
        <v>77</v>
      </c>
      <c r="X63" s="51" t="s">
        <v>77</v>
      </c>
      <c r="Y63" s="51" t="s">
        <v>77</v>
      </c>
      <c r="Z63" s="51"/>
      <c r="AA63" s="51"/>
      <c r="AB63" s="51"/>
      <c r="AC63" s="51"/>
      <c r="AD63" s="51"/>
      <c r="AE63" s="51"/>
      <c r="AF63" s="52"/>
    </row>
    <row r="64" spans="1:33" ht="23.25" customHeight="1">
      <c r="A64" s="37">
        <v>63</v>
      </c>
      <c r="B64" s="167" t="str">
        <f t="shared" si="0"/>
        <v>068 岩木環境保全向上委員会</v>
      </c>
      <c r="C64" s="38">
        <v>68</v>
      </c>
      <c r="D64" s="39" t="s">
        <v>679</v>
      </c>
      <c r="E64" s="39" t="s">
        <v>649</v>
      </c>
      <c r="F64" s="39" t="s">
        <v>680</v>
      </c>
      <c r="G64" s="51">
        <v>0</v>
      </c>
      <c r="H64" s="54" t="s">
        <v>79</v>
      </c>
      <c r="I64" s="55" t="s">
        <v>681</v>
      </c>
      <c r="J64" s="56">
        <v>1</v>
      </c>
      <c r="K64" s="44"/>
      <c r="L64" s="57" t="s">
        <v>682</v>
      </c>
      <c r="M64" s="107" t="s">
        <v>683</v>
      </c>
      <c r="N64" s="39" t="s">
        <v>684</v>
      </c>
      <c r="O64" s="169" t="str">
        <f t="shared" si="1"/>
        <v>0772-69-0714</v>
      </c>
      <c r="P64" s="46" t="s">
        <v>685</v>
      </c>
      <c r="Q64" s="46" t="s">
        <v>686</v>
      </c>
      <c r="R64" s="46"/>
      <c r="S64" s="47" t="s">
        <v>1049</v>
      </c>
      <c r="T64" s="48" t="s">
        <v>682</v>
      </c>
      <c r="U64" s="49" t="s">
        <v>687</v>
      </c>
      <c r="V64" s="50" t="s">
        <v>688</v>
      </c>
      <c r="W64" s="51" t="s">
        <v>77</v>
      </c>
      <c r="X64" s="51" t="s">
        <v>77</v>
      </c>
      <c r="Y64" s="51" t="s">
        <v>77</v>
      </c>
      <c r="Z64" s="51"/>
      <c r="AA64" s="51"/>
      <c r="AB64" s="51"/>
      <c r="AC64" s="51"/>
      <c r="AD64" s="51"/>
      <c r="AE64" s="51"/>
      <c r="AF64" s="52"/>
    </row>
    <row r="65" spans="1:33" ht="23.25" customHeight="1">
      <c r="A65" s="37">
        <v>64</v>
      </c>
      <c r="B65" s="167" t="str">
        <f t="shared" si="0"/>
        <v>069 大山区環境活動組織</v>
      </c>
      <c r="C65" s="38">
        <v>69</v>
      </c>
      <c r="D65" s="39" t="s">
        <v>689</v>
      </c>
      <c r="E65" s="39" t="s">
        <v>649</v>
      </c>
      <c r="F65" s="39" t="s">
        <v>690</v>
      </c>
      <c r="G65" s="51">
        <v>0</v>
      </c>
      <c r="H65" s="54" t="s">
        <v>79</v>
      </c>
      <c r="I65" s="63" t="s">
        <v>691</v>
      </c>
      <c r="J65" s="56">
        <v>0</v>
      </c>
      <c r="K65" s="44" t="s">
        <v>692</v>
      </c>
      <c r="L65" s="45" t="s">
        <v>693</v>
      </c>
      <c r="M65" s="39" t="s">
        <v>72</v>
      </c>
      <c r="N65" s="39" t="s">
        <v>694</v>
      </c>
      <c r="O65" s="169" t="str">
        <f t="shared" si="1"/>
        <v>0772-75-1136</v>
      </c>
      <c r="P65" s="46" t="s">
        <v>695</v>
      </c>
      <c r="Q65" s="46" t="s">
        <v>696</v>
      </c>
      <c r="R65" s="46"/>
      <c r="S65" s="47" t="s">
        <v>1049</v>
      </c>
      <c r="T65" s="48" t="s">
        <v>697</v>
      </c>
      <c r="U65" s="49" t="s">
        <v>698</v>
      </c>
      <c r="V65" s="50" t="s">
        <v>692</v>
      </c>
      <c r="W65" s="51" t="s">
        <v>77</v>
      </c>
      <c r="X65" s="51" t="s">
        <v>77</v>
      </c>
      <c r="Y65" s="51" t="s">
        <v>77</v>
      </c>
      <c r="Z65" s="51"/>
      <c r="AA65" s="51"/>
      <c r="AB65" s="51"/>
      <c r="AC65" s="51"/>
      <c r="AD65" s="51"/>
      <c r="AE65" s="51"/>
      <c r="AF65" s="52"/>
    </row>
    <row r="66" spans="1:33" ht="23.25" customHeight="1">
      <c r="A66" s="37">
        <v>65</v>
      </c>
      <c r="B66" s="167" t="str">
        <f t="shared" si="0"/>
        <v>070 三宅営農組合</v>
      </c>
      <c r="C66" s="38">
        <v>70</v>
      </c>
      <c r="D66" s="39" t="s">
        <v>699</v>
      </c>
      <c r="E66" s="39" t="s">
        <v>649</v>
      </c>
      <c r="F66" s="39" t="s">
        <v>700</v>
      </c>
      <c r="G66" s="108">
        <v>1</v>
      </c>
      <c r="H66" s="54" t="s">
        <v>184</v>
      </c>
      <c r="I66" s="63" t="s">
        <v>701</v>
      </c>
      <c r="J66" s="56">
        <v>0</v>
      </c>
      <c r="K66" s="44" t="s">
        <v>702</v>
      </c>
      <c r="L66" s="45" t="s">
        <v>703</v>
      </c>
      <c r="M66" s="39" t="s">
        <v>72</v>
      </c>
      <c r="N66" s="39" t="s">
        <v>704</v>
      </c>
      <c r="O66" s="169" t="str">
        <f t="shared" si="1"/>
        <v>0772-75-1906</v>
      </c>
      <c r="P66" s="46" t="s">
        <v>705</v>
      </c>
      <c r="Q66" s="46" t="s">
        <v>706</v>
      </c>
      <c r="R66" s="46" t="s">
        <v>705</v>
      </c>
      <c r="S66" s="91" t="s">
        <v>707</v>
      </c>
      <c r="T66" s="48"/>
      <c r="U66" s="49" t="s">
        <v>708</v>
      </c>
      <c r="V66" s="50" t="s">
        <v>702</v>
      </c>
      <c r="W66" s="51" t="s">
        <v>77</v>
      </c>
      <c r="X66" s="51" t="s">
        <v>77</v>
      </c>
      <c r="Y66" s="51" t="s">
        <v>77</v>
      </c>
      <c r="Z66" s="51"/>
      <c r="AA66" s="51"/>
      <c r="AB66" s="51"/>
      <c r="AC66" s="51"/>
      <c r="AD66" s="51"/>
      <c r="AE66" s="51"/>
      <c r="AF66" s="52"/>
    </row>
    <row r="67" spans="1:33" ht="23.25" customHeight="1">
      <c r="A67" s="37">
        <v>66</v>
      </c>
      <c r="B67" s="167" t="str">
        <f t="shared" ref="B67:B99" si="2">CONCATENATE(TEXT(C67,"000")," ",D67)</f>
        <v>072 おきだふるさとネット</v>
      </c>
      <c r="C67" s="38">
        <v>72</v>
      </c>
      <c r="D67" s="39" t="s">
        <v>709</v>
      </c>
      <c r="E67" s="39" t="s">
        <v>649</v>
      </c>
      <c r="F67" s="39" t="s">
        <v>710</v>
      </c>
      <c r="G67" s="51">
        <v>0</v>
      </c>
      <c r="H67" s="54" t="s">
        <v>79</v>
      </c>
      <c r="I67" s="63" t="s">
        <v>711</v>
      </c>
      <c r="J67" s="56">
        <v>0</v>
      </c>
      <c r="K67" s="44" t="s">
        <v>712</v>
      </c>
      <c r="L67" s="45" t="s">
        <v>713</v>
      </c>
      <c r="M67" s="39"/>
      <c r="N67" s="39" t="s">
        <v>711</v>
      </c>
      <c r="O67" s="169" t="str">
        <f t="shared" ref="O67:O99" si="3">IF(P67="","",CONCATENATE("0772-",P67))</f>
        <v>0772-75-2050</v>
      </c>
      <c r="P67" s="46" t="s">
        <v>714</v>
      </c>
      <c r="Q67" s="46" t="s">
        <v>715</v>
      </c>
      <c r="R67" s="46" t="s">
        <v>714</v>
      </c>
      <c r="S67" s="47" t="s">
        <v>1049</v>
      </c>
      <c r="T67" s="109"/>
      <c r="U67" s="49" t="s">
        <v>716</v>
      </c>
      <c r="V67" s="50" t="s">
        <v>717</v>
      </c>
      <c r="W67" s="51" t="s">
        <v>77</v>
      </c>
      <c r="X67" s="51" t="s">
        <v>77</v>
      </c>
      <c r="Y67" s="51" t="s">
        <v>77</v>
      </c>
      <c r="Z67" s="51"/>
      <c r="AA67" s="51"/>
      <c r="AB67" s="51"/>
      <c r="AC67" s="51"/>
      <c r="AD67" s="51"/>
      <c r="AE67" s="51"/>
      <c r="AF67" s="52"/>
    </row>
    <row r="68" spans="1:33" ht="23.25" customHeight="1">
      <c r="A68" s="37">
        <v>67</v>
      </c>
      <c r="B68" s="167" t="str">
        <f t="shared" si="2"/>
        <v>074 筆石ふるさと保全ネット</v>
      </c>
      <c r="C68" s="38">
        <v>74</v>
      </c>
      <c r="D68" s="39" t="s">
        <v>718</v>
      </c>
      <c r="E68" s="39" t="s">
        <v>649</v>
      </c>
      <c r="F68" s="39" t="s">
        <v>719</v>
      </c>
      <c r="G68" s="51">
        <v>1</v>
      </c>
      <c r="H68" s="86" t="s">
        <v>79</v>
      </c>
      <c r="I68" s="98" t="s">
        <v>720</v>
      </c>
      <c r="J68" s="56">
        <v>1</v>
      </c>
      <c r="K68" s="44"/>
      <c r="L68" s="110" t="s">
        <v>721</v>
      </c>
      <c r="M68" s="58" t="s">
        <v>683</v>
      </c>
      <c r="N68" s="58" t="s">
        <v>722</v>
      </c>
      <c r="O68" s="169" t="str">
        <f t="shared" si="3"/>
        <v/>
      </c>
      <c r="P68" s="46"/>
      <c r="Q68" s="46" t="s">
        <v>1049</v>
      </c>
      <c r="R68" s="46"/>
      <c r="S68" s="47" t="s">
        <v>1049</v>
      </c>
      <c r="T68" s="111" t="s">
        <v>723</v>
      </c>
      <c r="U68" s="49" t="s">
        <v>724</v>
      </c>
      <c r="V68" s="50" t="s">
        <v>725</v>
      </c>
      <c r="W68" s="51" t="s">
        <v>77</v>
      </c>
      <c r="X68" s="51" t="s">
        <v>77</v>
      </c>
      <c r="Y68" s="51" t="s">
        <v>77</v>
      </c>
      <c r="Z68" s="108"/>
      <c r="AA68" s="108"/>
      <c r="AB68" s="108"/>
      <c r="AC68" s="108"/>
      <c r="AD68" s="108"/>
      <c r="AE68" s="108"/>
      <c r="AF68" s="112"/>
    </row>
    <row r="69" spans="1:33" s="115" customFormat="1" ht="23.25" customHeight="1">
      <c r="A69" s="113">
        <v>68</v>
      </c>
      <c r="B69" s="167" t="str">
        <f t="shared" si="2"/>
        <v>077 森本環境向上組合</v>
      </c>
      <c r="C69" s="38">
        <v>77</v>
      </c>
      <c r="D69" s="39" t="s">
        <v>726</v>
      </c>
      <c r="E69" s="39" t="s">
        <v>727</v>
      </c>
      <c r="F69" s="39" t="s">
        <v>728</v>
      </c>
      <c r="G69" s="51">
        <v>0</v>
      </c>
      <c r="H69" s="54" t="s">
        <v>79</v>
      </c>
      <c r="I69" s="63" t="s">
        <v>729</v>
      </c>
      <c r="J69" s="56">
        <v>1</v>
      </c>
      <c r="K69" s="44" t="s">
        <v>730</v>
      </c>
      <c r="L69" s="45" t="s">
        <v>731</v>
      </c>
      <c r="M69" s="39" t="s">
        <v>72</v>
      </c>
      <c r="N69" s="58" t="s">
        <v>732</v>
      </c>
      <c r="O69" s="169" t="str">
        <f t="shared" si="3"/>
        <v>0772-64-4102</v>
      </c>
      <c r="P69" s="70" t="s">
        <v>733</v>
      </c>
      <c r="Q69" s="70" t="s">
        <v>734</v>
      </c>
      <c r="R69" s="46"/>
      <c r="S69" s="47" t="s">
        <v>1049</v>
      </c>
      <c r="T69" s="104" t="s">
        <v>735</v>
      </c>
      <c r="U69" s="49" t="s">
        <v>736</v>
      </c>
      <c r="V69" s="50" t="s">
        <v>730</v>
      </c>
      <c r="W69" s="51" t="s">
        <v>77</v>
      </c>
      <c r="X69" s="51" t="s">
        <v>77</v>
      </c>
      <c r="Y69" s="51" t="s">
        <v>77</v>
      </c>
      <c r="Z69" s="51"/>
      <c r="AA69" s="51"/>
      <c r="AB69" s="51"/>
      <c r="AC69" s="51"/>
      <c r="AD69" s="51"/>
      <c r="AE69" s="51"/>
      <c r="AF69" s="52"/>
      <c r="AG69" s="114"/>
    </row>
    <row r="70" spans="1:33" s="117" customFormat="1" ht="23.25" customHeight="1">
      <c r="A70" s="37">
        <v>69</v>
      </c>
      <c r="B70" s="167" t="str">
        <f t="shared" si="2"/>
        <v>079 延利農業資源保全組合</v>
      </c>
      <c r="C70" s="38">
        <v>79</v>
      </c>
      <c r="D70" s="39" t="s">
        <v>737</v>
      </c>
      <c r="E70" s="39" t="s">
        <v>727</v>
      </c>
      <c r="F70" s="39" t="s">
        <v>738</v>
      </c>
      <c r="G70" s="51">
        <v>1</v>
      </c>
      <c r="H70" s="54" t="s">
        <v>79</v>
      </c>
      <c r="I70" s="55" t="s">
        <v>739</v>
      </c>
      <c r="J70" s="56">
        <v>0</v>
      </c>
      <c r="K70" s="44" t="s">
        <v>740</v>
      </c>
      <c r="L70" s="45" t="s">
        <v>741</v>
      </c>
      <c r="M70" s="39" t="s">
        <v>72</v>
      </c>
      <c r="N70" s="39" t="s">
        <v>742</v>
      </c>
      <c r="O70" s="169" t="str">
        <f t="shared" si="3"/>
        <v>0772-64-4192</v>
      </c>
      <c r="P70" s="46" t="s">
        <v>743</v>
      </c>
      <c r="Q70" s="46" t="s">
        <v>744</v>
      </c>
      <c r="R70" s="46"/>
      <c r="S70" s="64" t="s">
        <v>745</v>
      </c>
      <c r="T70" s="48" t="s">
        <v>746</v>
      </c>
      <c r="U70" s="49" t="s">
        <v>747</v>
      </c>
      <c r="V70" s="50" t="s">
        <v>740</v>
      </c>
      <c r="W70" s="51" t="s">
        <v>77</v>
      </c>
      <c r="X70" s="51" t="s">
        <v>77</v>
      </c>
      <c r="Y70" s="51" t="s">
        <v>77</v>
      </c>
      <c r="Z70" s="51"/>
      <c r="AA70" s="51"/>
      <c r="AB70" s="51"/>
      <c r="AC70" s="51"/>
      <c r="AD70" s="51"/>
      <c r="AE70" s="51"/>
      <c r="AF70" s="52"/>
      <c r="AG70" s="116"/>
    </row>
    <row r="71" spans="1:33" ht="23.25" customHeight="1">
      <c r="A71" s="37">
        <v>70</v>
      </c>
      <c r="B71" s="167" t="str">
        <f t="shared" si="2"/>
        <v>080 周枳区営農組合</v>
      </c>
      <c r="C71" s="38">
        <v>80</v>
      </c>
      <c r="D71" s="39" t="s">
        <v>748</v>
      </c>
      <c r="E71" s="39" t="s">
        <v>727</v>
      </c>
      <c r="F71" s="39" t="s">
        <v>749</v>
      </c>
      <c r="G71" s="51">
        <v>0</v>
      </c>
      <c r="H71" s="54" t="s">
        <v>79</v>
      </c>
      <c r="I71" s="63" t="s">
        <v>750</v>
      </c>
      <c r="J71" s="56">
        <v>1</v>
      </c>
      <c r="K71" s="44" t="s">
        <v>751</v>
      </c>
      <c r="L71" s="45" t="s">
        <v>752</v>
      </c>
      <c r="M71" s="58" t="s">
        <v>104</v>
      </c>
      <c r="N71" s="58" t="s">
        <v>753</v>
      </c>
      <c r="O71" s="169" t="str">
        <f t="shared" si="3"/>
        <v>0772-64-4417</v>
      </c>
      <c r="P71" s="82" t="s">
        <v>754</v>
      </c>
      <c r="Q71" s="70" t="s">
        <v>755</v>
      </c>
      <c r="R71" s="70"/>
      <c r="S71" s="47" t="s">
        <v>1049</v>
      </c>
      <c r="T71" s="109" t="s">
        <v>756</v>
      </c>
      <c r="U71" s="49" t="s">
        <v>757</v>
      </c>
      <c r="V71" s="50" t="s">
        <v>751</v>
      </c>
      <c r="W71" s="51" t="s">
        <v>77</v>
      </c>
      <c r="X71" s="51"/>
      <c r="Y71" s="51"/>
      <c r="Z71" s="51"/>
      <c r="AA71" s="51"/>
      <c r="AB71" s="51"/>
      <c r="AC71" s="51"/>
      <c r="AD71" s="51"/>
      <c r="AE71" s="51"/>
      <c r="AF71" s="52"/>
    </row>
    <row r="72" spans="1:33" ht="23.25" customHeight="1">
      <c r="A72" s="37">
        <v>71</v>
      </c>
      <c r="B72" s="167" t="str">
        <f t="shared" si="2"/>
        <v>081 河辺ふるさと振興会</v>
      </c>
      <c r="C72" s="38">
        <v>81</v>
      </c>
      <c r="D72" s="39" t="s">
        <v>758</v>
      </c>
      <c r="E72" s="39" t="s">
        <v>727</v>
      </c>
      <c r="F72" s="39" t="s">
        <v>759</v>
      </c>
      <c r="G72" s="56">
        <v>0</v>
      </c>
      <c r="H72" s="54" t="s">
        <v>68</v>
      </c>
      <c r="I72" s="63" t="s">
        <v>760</v>
      </c>
      <c r="J72" s="56">
        <v>0</v>
      </c>
      <c r="K72" s="44" t="s">
        <v>761</v>
      </c>
      <c r="L72" s="45" t="s">
        <v>762</v>
      </c>
      <c r="M72" s="39" t="s">
        <v>104</v>
      </c>
      <c r="N72" s="39" t="s">
        <v>760</v>
      </c>
      <c r="O72" s="169" t="str">
        <f t="shared" si="3"/>
        <v>0772-64-2343</v>
      </c>
      <c r="P72" s="46" t="s">
        <v>763</v>
      </c>
      <c r="Q72" s="46" t="s">
        <v>1049</v>
      </c>
      <c r="R72" s="46"/>
      <c r="S72" s="64" t="s">
        <v>764</v>
      </c>
      <c r="T72" s="48" t="s">
        <v>765</v>
      </c>
      <c r="U72" s="49" t="s">
        <v>766</v>
      </c>
      <c r="V72" s="50" t="s">
        <v>761</v>
      </c>
      <c r="W72" s="51" t="s">
        <v>77</v>
      </c>
      <c r="X72" s="51" t="s">
        <v>77</v>
      </c>
      <c r="Y72" s="51" t="s">
        <v>77</v>
      </c>
      <c r="Z72" s="51"/>
      <c r="AA72" s="51"/>
      <c r="AB72" s="51"/>
      <c r="AC72" s="51"/>
      <c r="AD72" s="51"/>
      <c r="AE72" s="51"/>
      <c r="AF72" s="52"/>
      <c r="AG72" s="85"/>
    </row>
    <row r="73" spans="1:33" ht="23.25" customHeight="1">
      <c r="A73" s="37">
        <v>72</v>
      </c>
      <c r="B73" s="167" t="str">
        <f t="shared" si="2"/>
        <v>082 善王寺環境保全組合</v>
      </c>
      <c r="C73" s="38">
        <v>82</v>
      </c>
      <c r="D73" s="39" t="s">
        <v>767</v>
      </c>
      <c r="E73" s="39" t="s">
        <v>727</v>
      </c>
      <c r="F73" s="39" t="s">
        <v>768</v>
      </c>
      <c r="G73" s="51">
        <v>0</v>
      </c>
      <c r="H73" s="54" t="s">
        <v>79</v>
      </c>
      <c r="I73" s="63" t="s">
        <v>769</v>
      </c>
      <c r="J73" s="56">
        <v>0</v>
      </c>
      <c r="K73" s="44" t="s">
        <v>770</v>
      </c>
      <c r="L73" s="45" t="s">
        <v>771</v>
      </c>
      <c r="M73" s="39" t="s">
        <v>72</v>
      </c>
      <c r="N73" s="39" t="s">
        <v>772</v>
      </c>
      <c r="O73" s="169" t="str">
        <f t="shared" si="3"/>
        <v>0772-64-3556</v>
      </c>
      <c r="P73" s="46" t="s">
        <v>773</v>
      </c>
      <c r="Q73" s="46" t="s">
        <v>774</v>
      </c>
      <c r="R73" s="46" t="s">
        <v>775</v>
      </c>
      <c r="S73" s="64" t="s">
        <v>776</v>
      </c>
      <c r="T73" s="48"/>
      <c r="U73" s="49" t="s">
        <v>777</v>
      </c>
      <c r="V73" s="50" t="s">
        <v>770</v>
      </c>
      <c r="W73" s="51" t="s">
        <v>77</v>
      </c>
      <c r="X73" s="51" t="s">
        <v>77</v>
      </c>
      <c r="Y73" s="51"/>
      <c r="Z73" s="51"/>
      <c r="AA73" s="51"/>
      <c r="AB73" s="51"/>
      <c r="AC73" s="51"/>
      <c r="AD73" s="51"/>
      <c r="AE73" s="51"/>
      <c r="AF73" s="52"/>
    </row>
    <row r="74" spans="1:33" ht="23.25" customHeight="1">
      <c r="A74" s="37">
        <v>73</v>
      </c>
      <c r="B74" s="167" t="str">
        <f t="shared" si="2"/>
        <v>083 三重農地・水・環境活動組織</v>
      </c>
      <c r="C74" s="38">
        <v>83</v>
      </c>
      <c r="D74" s="39" t="s">
        <v>778</v>
      </c>
      <c r="E74" s="39" t="s">
        <v>727</v>
      </c>
      <c r="F74" s="39" t="s">
        <v>779</v>
      </c>
      <c r="G74" s="51">
        <v>0</v>
      </c>
      <c r="H74" s="54" t="s">
        <v>79</v>
      </c>
      <c r="I74" s="63" t="s">
        <v>780</v>
      </c>
      <c r="J74" s="56">
        <v>0</v>
      </c>
      <c r="K74" s="44" t="s">
        <v>781</v>
      </c>
      <c r="L74" s="45" t="s">
        <v>782</v>
      </c>
      <c r="M74" s="39" t="s">
        <v>72</v>
      </c>
      <c r="N74" s="39" t="s">
        <v>780</v>
      </c>
      <c r="O74" s="169" t="str">
        <f t="shared" si="3"/>
        <v>0772-64-4161</v>
      </c>
      <c r="P74" s="46" t="s">
        <v>783</v>
      </c>
      <c r="Q74" s="46" t="s">
        <v>784</v>
      </c>
      <c r="R74" s="46"/>
      <c r="S74" s="47" t="s">
        <v>1049</v>
      </c>
      <c r="T74" s="48" t="s">
        <v>785</v>
      </c>
      <c r="U74" s="49" t="s">
        <v>786</v>
      </c>
      <c r="V74" s="50" t="s">
        <v>781</v>
      </c>
      <c r="W74" s="51" t="s">
        <v>77</v>
      </c>
      <c r="X74" s="51" t="s">
        <v>77</v>
      </c>
      <c r="Y74" s="51" t="s">
        <v>77</v>
      </c>
      <c r="Z74" s="51"/>
      <c r="AA74" s="51"/>
      <c r="AB74" s="51"/>
      <c r="AC74" s="51"/>
      <c r="AD74" s="51"/>
      <c r="AE74" s="51"/>
      <c r="AF74" s="52"/>
    </row>
    <row r="75" spans="1:33" ht="23.25" customHeight="1">
      <c r="A75" s="37">
        <v>74</v>
      </c>
      <c r="B75" s="167" t="str">
        <f t="shared" si="2"/>
        <v>084 郷公庄の会</v>
      </c>
      <c r="C75" s="38">
        <v>84</v>
      </c>
      <c r="D75" s="58" t="s">
        <v>787</v>
      </c>
      <c r="E75" s="39" t="s">
        <v>788</v>
      </c>
      <c r="F75" s="39" t="s">
        <v>67</v>
      </c>
      <c r="G75" s="51">
        <v>1</v>
      </c>
      <c r="H75" s="54" t="s">
        <v>79</v>
      </c>
      <c r="I75" s="55" t="s">
        <v>789</v>
      </c>
      <c r="J75" s="56">
        <v>0</v>
      </c>
      <c r="K75" s="44" t="s">
        <v>790</v>
      </c>
      <c r="L75" s="45" t="s">
        <v>791</v>
      </c>
      <c r="M75" s="39" t="s">
        <v>72</v>
      </c>
      <c r="N75" s="58" t="s">
        <v>789</v>
      </c>
      <c r="O75" s="169" t="str">
        <f t="shared" si="3"/>
        <v>0772-72-5868</v>
      </c>
      <c r="P75" s="70" t="s">
        <v>792</v>
      </c>
      <c r="Q75" s="70" t="s">
        <v>793</v>
      </c>
      <c r="R75" s="70" t="s">
        <v>792</v>
      </c>
      <c r="S75" s="64" t="s">
        <v>794</v>
      </c>
      <c r="T75" s="69"/>
      <c r="U75" s="49" t="s">
        <v>795</v>
      </c>
      <c r="V75" s="50" t="s">
        <v>790</v>
      </c>
      <c r="W75" s="51" t="s">
        <v>77</v>
      </c>
      <c r="X75" s="51" t="s">
        <v>77</v>
      </c>
      <c r="Y75" s="51" t="s">
        <v>77</v>
      </c>
      <c r="Z75" s="51"/>
      <c r="AA75" s="51"/>
      <c r="AB75" s="51"/>
      <c r="AC75" s="51"/>
      <c r="AD75" s="51"/>
      <c r="AE75" s="51"/>
      <c r="AF75" s="52"/>
    </row>
    <row r="76" spans="1:33" ht="23.25" customHeight="1">
      <c r="A76" s="37">
        <v>75</v>
      </c>
      <c r="B76" s="167" t="str">
        <f t="shared" si="2"/>
        <v>087 五箇環境保全会</v>
      </c>
      <c r="C76" s="38">
        <v>87</v>
      </c>
      <c r="D76" s="39" t="s">
        <v>796</v>
      </c>
      <c r="E76" s="39" t="s">
        <v>466</v>
      </c>
      <c r="F76" s="39" t="s">
        <v>797</v>
      </c>
      <c r="G76" s="51">
        <v>0</v>
      </c>
      <c r="H76" s="54" t="s">
        <v>68</v>
      </c>
      <c r="I76" s="63" t="s">
        <v>798</v>
      </c>
      <c r="J76" s="56">
        <v>0</v>
      </c>
      <c r="K76" s="44" t="s">
        <v>799</v>
      </c>
      <c r="L76" s="45" t="s">
        <v>800</v>
      </c>
      <c r="M76" s="39" t="s">
        <v>72</v>
      </c>
      <c r="N76" s="39" t="s">
        <v>801</v>
      </c>
      <c r="O76" s="169" t="str">
        <f t="shared" si="3"/>
        <v>0772-62-1298</v>
      </c>
      <c r="P76" s="46" t="s">
        <v>802</v>
      </c>
      <c r="Q76" s="46" t="s">
        <v>803</v>
      </c>
      <c r="R76" s="46"/>
      <c r="S76" s="64" t="s">
        <v>804</v>
      </c>
      <c r="T76" s="69" t="s">
        <v>805</v>
      </c>
      <c r="U76" s="49" t="s">
        <v>806</v>
      </c>
      <c r="V76" s="50" t="s">
        <v>799</v>
      </c>
      <c r="W76" s="51" t="s">
        <v>77</v>
      </c>
      <c r="X76" s="51" t="s">
        <v>77</v>
      </c>
      <c r="Y76" s="51" t="s">
        <v>77</v>
      </c>
      <c r="Z76" s="51"/>
      <c r="AA76" s="51"/>
      <c r="AB76" s="51"/>
      <c r="AC76" s="51"/>
      <c r="AD76" s="51"/>
      <c r="AE76" s="51"/>
      <c r="AF76" s="52"/>
      <c r="AG76" s="85"/>
    </row>
    <row r="77" spans="1:33" ht="23.25" customHeight="1">
      <c r="A77" s="37">
        <v>76</v>
      </c>
      <c r="B77" s="167" t="str">
        <f t="shared" si="2"/>
        <v>090 佐野甲農地水保全会</v>
      </c>
      <c r="C77" s="38">
        <v>90</v>
      </c>
      <c r="D77" s="39" t="s">
        <v>807</v>
      </c>
      <c r="E77" s="39" t="s">
        <v>66</v>
      </c>
      <c r="F77" s="39" t="s">
        <v>808</v>
      </c>
      <c r="G77" s="51">
        <v>0</v>
      </c>
      <c r="H77" s="54" t="s">
        <v>79</v>
      </c>
      <c r="I77" s="63" t="s">
        <v>809</v>
      </c>
      <c r="J77" s="56">
        <v>0</v>
      </c>
      <c r="K77" s="44" t="s">
        <v>810</v>
      </c>
      <c r="L77" s="45" t="s">
        <v>811</v>
      </c>
      <c r="M77" s="39" t="s">
        <v>72</v>
      </c>
      <c r="N77" s="39" t="s">
        <v>812</v>
      </c>
      <c r="O77" s="169" t="str">
        <f t="shared" si="3"/>
        <v>0772-84-0366</v>
      </c>
      <c r="P77" s="47" t="s">
        <v>813</v>
      </c>
      <c r="Q77" s="46" t="s">
        <v>814</v>
      </c>
      <c r="R77" s="46" t="s">
        <v>813</v>
      </c>
      <c r="S77" s="64" t="s">
        <v>815</v>
      </c>
      <c r="T77" s="118" t="s">
        <v>816</v>
      </c>
      <c r="U77" s="49" t="s">
        <v>817</v>
      </c>
      <c r="V77" s="50" t="s">
        <v>810</v>
      </c>
      <c r="W77" s="51" t="s">
        <v>77</v>
      </c>
      <c r="X77" s="51" t="s">
        <v>77</v>
      </c>
      <c r="Y77" s="51" t="s">
        <v>77</v>
      </c>
      <c r="Z77" s="51"/>
      <c r="AA77" s="119"/>
      <c r="AB77" s="51"/>
      <c r="AC77" s="51"/>
      <c r="AD77" s="51"/>
      <c r="AE77" s="51"/>
      <c r="AF77" s="67"/>
    </row>
    <row r="78" spans="1:33" ht="97.5" customHeight="1">
      <c r="A78" s="37">
        <v>77</v>
      </c>
      <c r="B78" s="167" t="str">
        <f t="shared" si="2"/>
        <v>092 下岡水土里の会</v>
      </c>
      <c r="C78" s="38">
        <v>92</v>
      </c>
      <c r="D78" s="39" t="s">
        <v>818</v>
      </c>
      <c r="E78" s="39" t="s">
        <v>819</v>
      </c>
      <c r="F78" s="39" t="s">
        <v>820</v>
      </c>
      <c r="G78" s="51">
        <v>0</v>
      </c>
      <c r="H78" s="54" t="s">
        <v>68</v>
      </c>
      <c r="I78" s="63" t="s">
        <v>821</v>
      </c>
      <c r="J78" s="56">
        <v>0</v>
      </c>
      <c r="K78" s="44" t="s">
        <v>822</v>
      </c>
      <c r="L78" s="45" t="s">
        <v>823</v>
      </c>
      <c r="M78" s="39" t="s">
        <v>72</v>
      </c>
      <c r="N78" s="39" t="s">
        <v>824</v>
      </c>
      <c r="O78" s="169" t="str">
        <f t="shared" si="3"/>
        <v>0772-72-5537</v>
      </c>
      <c r="P78" s="47" t="s">
        <v>825</v>
      </c>
      <c r="Q78" s="46" t="s">
        <v>826</v>
      </c>
      <c r="R78" s="46" t="s">
        <v>825</v>
      </c>
      <c r="S78" s="64" t="s">
        <v>827</v>
      </c>
      <c r="T78" s="118" t="s">
        <v>828</v>
      </c>
      <c r="U78" s="120" t="s">
        <v>829</v>
      </c>
      <c r="V78" s="50" t="s">
        <v>822</v>
      </c>
      <c r="W78" s="51" t="s">
        <v>77</v>
      </c>
      <c r="X78" s="51" t="s">
        <v>77</v>
      </c>
      <c r="Y78" s="51" t="s">
        <v>77</v>
      </c>
      <c r="Z78" s="51"/>
      <c r="AA78" s="119"/>
      <c r="AB78" s="119"/>
      <c r="AC78" s="51"/>
      <c r="AD78" s="51"/>
      <c r="AE78" s="51"/>
      <c r="AF78" s="52"/>
    </row>
    <row r="79" spans="1:33" ht="27" customHeight="1">
      <c r="A79" s="37">
        <v>78</v>
      </c>
      <c r="B79" s="167" t="str">
        <f t="shared" si="2"/>
        <v>093 高橋ＭＭ会</v>
      </c>
      <c r="C79" s="38">
        <v>93</v>
      </c>
      <c r="D79" s="39" t="s">
        <v>830</v>
      </c>
      <c r="E79" s="39" t="s">
        <v>819</v>
      </c>
      <c r="F79" s="39" t="s">
        <v>831</v>
      </c>
      <c r="G79" s="51">
        <v>1</v>
      </c>
      <c r="H79" s="54" t="s">
        <v>68</v>
      </c>
      <c r="I79" s="55" t="s">
        <v>832</v>
      </c>
      <c r="J79" s="56">
        <v>0</v>
      </c>
      <c r="K79" s="44" t="s">
        <v>833</v>
      </c>
      <c r="L79" s="45" t="s">
        <v>834</v>
      </c>
      <c r="M79" s="39" t="s">
        <v>72</v>
      </c>
      <c r="N79" s="39" t="s">
        <v>832</v>
      </c>
      <c r="O79" s="169" t="str">
        <f t="shared" si="3"/>
        <v>0772-72-2537</v>
      </c>
      <c r="P79" s="47" t="s">
        <v>835</v>
      </c>
      <c r="Q79" s="46" t="s">
        <v>836</v>
      </c>
      <c r="R79" s="47" t="s">
        <v>837</v>
      </c>
      <c r="S79" s="90" t="s">
        <v>838</v>
      </c>
      <c r="T79" s="121"/>
      <c r="U79" s="120" t="s">
        <v>839</v>
      </c>
      <c r="V79" s="50" t="s">
        <v>833</v>
      </c>
      <c r="W79" s="51" t="s">
        <v>77</v>
      </c>
      <c r="X79" s="51" t="s">
        <v>77</v>
      </c>
      <c r="Y79" s="51" t="s">
        <v>77</v>
      </c>
      <c r="Z79" s="51"/>
      <c r="AA79" s="119"/>
      <c r="AB79" s="119"/>
      <c r="AC79" s="51"/>
      <c r="AD79" s="51"/>
      <c r="AE79" s="51"/>
      <c r="AF79" s="52"/>
    </row>
    <row r="80" spans="1:33" ht="23.25" customHeight="1">
      <c r="A80" s="37">
        <v>79</v>
      </c>
      <c r="B80" s="167" t="str">
        <f t="shared" si="2"/>
        <v>094 下和田環境保全会</v>
      </c>
      <c r="C80" s="38">
        <v>94</v>
      </c>
      <c r="D80" s="39" t="s">
        <v>840</v>
      </c>
      <c r="E80" s="39" t="s">
        <v>819</v>
      </c>
      <c r="F80" s="39" t="s">
        <v>841</v>
      </c>
      <c r="G80" s="51">
        <v>0</v>
      </c>
      <c r="H80" s="54" t="s">
        <v>79</v>
      </c>
      <c r="I80" s="63" t="s">
        <v>842</v>
      </c>
      <c r="J80" s="56">
        <v>0</v>
      </c>
      <c r="K80" s="44" t="s">
        <v>843</v>
      </c>
      <c r="L80" s="45" t="s">
        <v>844</v>
      </c>
      <c r="M80" s="39" t="s">
        <v>72</v>
      </c>
      <c r="N80" s="39" t="s">
        <v>845</v>
      </c>
      <c r="O80" s="169" t="str">
        <f t="shared" si="3"/>
        <v>0772-74-0235</v>
      </c>
      <c r="P80" s="47" t="s">
        <v>846</v>
      </c>
      <c r="Q80" s="46" t="s">
        <v>847</v>
      </c>
      <c r="R80" s="46" t="s">
        <v>846</v>
      </c>
      <c r="S80" s="64" t="s">
        <v>848</v>
      </c>
      <c r="T80" s="118" t="s">
        <v>849</v>
      </c>
      <c r="U80" s="120" t="s">
        <v>850</v>
      </c>
      <c r="V80" s="50" t="s">
        <v>843</v>
      </c>
      <c r="W80" s="51" t="s">
        <v>77</v>
      </c>
      <c r="X80" s="51" t="s">
        <v>77</v>
      </c>
      <c r="Y80" s="51" t="s">
        <v>77</v>
      </c>
      <c r="Z80" s="51"/>
      <c r="AA80" s="119"/>
      <c r="AB80" s="119"/>
      <c r="AC80" s="51"/>
      <c r="AD80" s="51"/>
      <c r="AE80" s="51"/>
      <c r="AF80" s="52"/>
    </row>
    <row r="81" spans="1:33" s="117" customFormat="1" ht="23.25" customHeight="1">
      <c r="A81" s="37">
        <v>80</v>
      </c>
      <c r="B81" s="167" t="str">
        <f t="shared" si="2"/>
        <v>095 新庄大地の会</v>
      </c>
      <c r="C81" s="38">
        <v>95</v>
      </c>
      <c r="D81" s="39" t="s">
        <v>851</v>
      </c>
      <c r="E81" s="39" t="s">
        <v>819</v>
      </c>
      <c r="F81" s="39" t="s">
        <v>852</v>
      </c>
      <c r="G81" s="51">
        <v>0</v>
      </c>
      <c r="H81" s="54" t="s">
        <v>79</v>
      </c>
      <c r="I81" s="63" t="s">
        <v>853</v>
      </c>
      <c r="J81" s="56">
        <v>0</v>
      </c>
      <c r="K81" s="44" t="s">
        <v>854</v>
      </c>
      <c r="L81" s="45" t="s">
        <v>855</v>
      </c>
      <c r="M81" s="39" t="s">
        <v>72</v>
      </c>
      <c r="N81" s="39" t="s">
        <v>856</v>
      </c>
      <c r="O81" s="169" t="str">
        <f t="shared" si="3"/>
        <v>0772-72-2086</v>
      </c>
      <c r="P81" s="47" t="s">
        <v>857</v>
      </c>
      <c r="Q81" s="46" t="s">
        <v>858</v>
      </c>
      <c r="R81" s="46" t="s">
        <v>859</v>
      </c>
      <c r="S81" s="64" t="s">
        <v>860</v>
      </c>
      <c r="T81" s="118" t="s">
        <v>861</v>
      </c>
      <c r="U81" s="120" t="s">
        <v>862</v>
      </c>
      <c r="V81" s="50" t="s">
        <v>854</v>
      </c>
      <c r="W81" s="51" t="s">
        <v>77</v>
      </c>
      <c r="X81" s="51" t="s">
        <v>77</v>
      </c>
      <c r="Y81" s="51" t="s">
        <v>77</v>
      </c>
      <c r="Z81" s="51"/>
      <c r="AA81" s="51"/>
      <c r="AB81" s="119"/>
      <c r="AC81" s="51"/>
      <c r="AD81" s="51"/>
      <c r="AE81" s="51"/>
      <c r="AF81" s="52"/>
      <c r="AG81" s="116"/>
    </row>
    <row r="82" spans="1:33" ht="23.25" customHeight="1">
      <c r="A82" s="37">
        <v>81</v>
      </c>
      <c r="B82" s="167" t="str">
        <f t="shared" si="2"/>
        <v>096 若桜環境保全会</v>
      </c>
      <c r="C82" s="38">
        <v>96</v>
      </c>
      <c r="D82" s="39" t="s">
        <v>863</v>
      </c>
      <c r="E82" s="39" t="s">
        <v>727</v>
      </c>
      <c r="F82" s="39" t="s">
        <v>864</v>
      </c>
      <c r="G82" s="51">
        <v>1</v>
      </c>
      <c r="H82" s="54" t="s">
        <v>79</v>
      </c>
      <c r="I82" s="55" t="s">
        <v>865</v>
      </c>
      <c r="J82" s="56">
        <v>1</v>
      </c>
      <c r="K82" s="44" t="s">
        <v>866</v>
      </c>
      <c r="L82" s="57" t="s">
        <v>867</v>
      </c>
      <c r="M82" s="58" t="s">
        <v>72</v>
      </c>
      <c r="N82" s="58" t="s">
        <v>868</v>
      </c>
      <c r="O82" s="169" t="str">
        <f t="shared" si="3"/>
        <v>0772-64-3966</v>
      </c>
      <c r="P82" s="122" t="s">
        <v>869</v>
      </c>
      <c r="Q82" s="70" t="s">
        <v>870</v>
      </c>
      <c r="R82" s="70"/>
      <c r="S82" s="64" t="s">
        <v>871</v>
      </c>
      <c r="T82" s="70"/>
      <c r="U82" s="120" t="s">
        <v>872</v>
      </c>
      <c r="V82" s="50" t="s">
        <v>866</v>
      </c>
      <c r="W82" s="51" t="s">
        <v>77</v>
      </c>
      <c r="X82" s="51" t="s">
        <v>77</v>
      </c>
      <c r="Y82" s="51" t="s">
        <v>77</v>
      </c>
      <c r="Z82" s="51"/>
      <c r="AA82" s="119"/>
      <c r="AB82" s="119"/>
      <c r="AC82" s="51"/>
      <c r="AD82" s="51"/>
      <c r="AE82" s="51"/>
      <c r="AF82" s="52"/>
    </row>
    <row r="83" spans="1:33" s="117" customFormat="1" ht="23.25" customHeight="1">
      <c r="A83" s="37">
        <v>82</v>
      </c>
      <c r="B83" s="167" t="str">
        <f t="shared" si="2"/>
        <v>099 明日につなぐ長岡協議会</v>
      </c>
      <c r="C83" s="38">
        <v>99</v>
      </c>
      <c r="D83" s="39" t="s">
        <v>873</v>
      </c>
      <c r="E83" s="39" t="s">
        <v>466</v>
      </c>
      <c r="F83" s="39" t="s">
        <v>874</v>
      </c>
      <c r="G83" s="51">
        <v>1</v>
      </c>
      <c r="H83" s="54" t="s">
        <v>79</v>
      </c>
      <c r="I83" s="55" t="s">
        <v>875</v>
      </c>
      <c r="J83" s="56">
        <v>1</v>
      </c>
      <c r="K83" s="44" t="s">
        <v>876</v>
      </c>
      <c r="L83" s="45" t="s">
        <v>877</v>
      </c>
      <c r="M83" s="39" t="s">
        <v>104</v>
      </c>
      <c r="N83" s="39" t="s">
        <v>878</v>
      </c>
      <c r="O83" s="169" t="str">
        <f t="shared" si="3"/>
        <v>0772-62-2239
（長岡公民館）</v>
      </c>
      <c r="P83" s="123" t="s">
        <v>879</v>
      </c>
      <c r="Q83" s="80" t="s">
        <v>880</v>
      </c>
      <c r="R83" s="46" t="s">
        <v>881</v>
      </c>
      <c r="S83" s="64" t="s">
        <v>882</v>
      </c>
      <c r="T83" s="124" t="s">
        <v>883</v>
      </c>
      <c r="U83" s="120" t="s">
        <v>884</v>
      </c>
      <c r="V83" s="50" t="s">
        <v>876</v>
      </c>
      <c r="W83" s="51" t="s">
        <v>77</v>
      </c>
      <c r="X83" s="51" t="s">
        <v>77</v>
      </c>
      <c r="Y83" s="51" t="s">
        <v>77</v>
      </c>
      <c r="Z83" s="51"/>
      <c r="AA83" s="119"/>
      <c r="AB83" s="119"/>
      <c r="AC83" s="51"/>
      <c r="AD83" s="51"/>
      <c r="AE83" s="51"/>
      <c r="AF83" s="52"/>
      <c r="AG83" s="116"/>
    </row>
    <row r="84" spans="1:33" ht="23.25" customHeight="1">
      <c r="A84" s="37">
        <v>83</v>
      </c>
      <c r="B84" s="167" t="str">
        <f t="shared" si="2"/>
        <v>101 新治ふるさと保全会</v>
      </c>
      <c r="C84" s="38">
        <v>101</v>
      </c>
      <c r="D84" s="39" t="s">
        <v>885</v>
      </c>
      <c r="E84" s="39" t="s">
        <v>466</v>
      </c>
      <c r="F84" s="39" t="s">
        <v>886</v>
      </c>
      <c r="G84" s="51">
        <v>1</v>
      </c>
      <c r="H84" s="54" t="s">
        <v>68</v>
      </c>
      <c r="I84" s="55" t="s">
        <v>887</v>
      </c>
      <c r="J84" s="56">
        <v>1</v>
      </c>
      <c r="K84" s="44" t="s">
        <v>888</v>
      </c>
      <c r="L84" s="45" t="s">
        <v>889</v>
      </c>
      <c r="M84" s="39" t="s">
        <v>72</v>
      </c>
      <c r="N84" s="58" t="s">
        <v>890</v>
      </c>
      <c r="O84" s="169" t="str">
        <f t="shared" si="3"/>
        <v>0772-62-2172</v>
      </c>
      <c r="P84" s="122" t="s">
        <v>891</v>
      </c>
      <c r="Q84" s="70" t="s">
        <v>892</v>
      </c>
      <c r="R84" s="70"/>
      <c r="S84" s="90" t="s">
        <v>893</v>
      </c>
      <c r="T84" s="118"/>
      <c r="U84" s="120" t="s">
        <v>894</v>
      </c>
      <c r="V84" s="50" t="s">
        <v>888</v>
      </c>
      <c r="W84" s="51" t="s">
        <v>77</v>
      </c>
      <c r="X84" s="51" t="s">
        <v>77</v>
      </c>
      <c r="Y84" s="51" t="s">
        <v>77</v>
      </c>
      <c r="Z84" s="51"/>
      <c r="AA84" s="119"/>
      <c r="AB84" s="119"/>
      <c r="AC84" s="51"/>
      <c r="AD84" s="51"/>
      <c r="AE84" s="51"/>
      <c r="AF84" s="52"/>
    </row>
    <row r="85" spans="1:33" ht="23.25" customHeight="1">
      <c r="A85" s="37">
        <v>84</v>
      </c>
      <c r="B85" s="167" t="str">
        <f t="shared" si="2"/>
        <v>102 鱒留環境保全組合</v>
      </c>
      <c r="C85" s="38">
        <v>102</v>
      </c>
      <c r="D85" s="39" t="s">
        <v>895</v>
      </c>
      <c r="E85" s="39" t="s">
        <v>466</v>
      </c>
      <c r="F85" s="39" t="s">
        <v>896</v>
      </c>
      <c r="G85" s="51">
        <v>1</v>
      </c>
      <c r="H85" s="73" t="s">
        <v>184</v>
      </c>
      <c r="I85" s="55" t="s">
        <v>897</v>
      </c>
      <c r="J85" s="56">
        <v>1</v>
      </c>
      <c r="K85" s="75" t="s">
        <v>898</v>
      </c>
      <c r="L85" s="57" t="s">
        <v>899</v>
      </c>
      <c r="M85" s="58" t="s">
        <v>72</v>
      </c>
      <c r="N85" s="58" t="s">
        <v>900</v>
      </c>
      <c r="O85" s="169" t="str">
        <f t="shared" si="3"/>
        <v>0772-62-6430</v>
      </c>
      <c r="P85" s="122" t="s">
        <v>901</v>
      </c>
      <c r="Q85" s="70" t="s">
        <v>902</v>
      </c>
      <c r="R85" s="46"/>
      <c r="S85" s="125" t="s">
        <v>903</v>
      </c>
      <c r="T85" s="118"/>
      <c r="U85" s="120" t="s">
        <v>904</v>
      </c>
      <c r="V85" s="50" t="s">
        <v>898</v>
      </c>
      <c r="W85" s="51" t="s">
        <v>77</v>
      </c>
      <c r="X85" s="51" t="s">
        <v>77</v>
      </c>
      <c r="Y85" s="51" t="s">
        <v>77</v>
      </c>
      <c r="Z85" s="51"/>
      <c r="AA85" s="51"/>
      <c r="AB85" s="51"/>
      <c r="AC85" s="51"/>
      <c r="AD85" s="51"/>
      <c r="AE85" s="51"/>
      <c r="AF85" s="52"/>
    </row>
    <row r="86" spans="1:33" ht="23.25" customHeight="1">
      <c r="A86" s="37">
        <v>85</v>
      </c>
      <c r="B86" s="167" t="str">
        <f t="shared" si="2"/>
        <v>103 菅環境保全組合</v>
      </c>
      <c r="C86" s="38">
        <v>103</v>
      </c>
      <c r="D86" s="39" t="s">
        <v>905</v>
      </c>
      <c r="E86" s="39" t="s">
        <v>466</v>
      </c>
      <c r="F86" s="39" t="s">
        <v>906</v>
      </c>
      <c r="G86" s="51">
        <v>0</v>
      </c>
      <c r="H86" s="54" t="s">
        <v>184</v>
      </c>
      <c r="I86" s="63" t="s">
        <v>907</v>
      </c>
      <c r="J86" s="56">
        <v>1</v>
      </c>
      <c r="K86" s="44" t="s">
        <v>908</v>
      </c>
      <c r="L86" s="45" t="s">
        <v>909</v>
      </c>
      <c r="M86" s="39" t="s">
        <v>72</v>
      </c>
      <c r="N86" s="58" t="s">
        <v>910</v>
      </c>
      <c r="O86" s="169" t="str">
        <f t="shared" si="3"/>
        <v>0772-62-1316</v>
      </c>
      <c r="P86" s="122" t="s">
        <v>911</v>
      </c>
      <c r="Q86" s="70" t="s">
        <v>912</v>
      </c>
      <c r="R86" s="70" t="s">
        <v>911</v>
      </c>
      <c r="S86" s="64" t="s">
        <v>913</v>
      </c>
      <c r="T86" s="118"/>
      <c r="U86" s="120" t="s">
        <v>914</v>
      </c>
      <c r="V86" s="50" t="s">
        <v>908</v>
      </c>
      <c r="W86" s="51" t="s">
        <v>77</v>
      </c>
      <c r="X86" s="51" t="s">
        <v>77</v>
      </c>
      <c r="Y86" s="51" t="s">
        <v>77</v>
      </c>
      <c r="Z86" s="51"/>
      <c r="AA86" s="119"/>
      <c r="AB86" s="119"/>
      <c r="AC86" s="51"/>
      <c r="AD86" s="51"/>
      <c r="AE86" s="51"/>
      <c r="AF86" s="52"/>
    </row>
    <row r="87" spans="1:33" ht="23.25" customHeight="1">
      <c r="A87" s="37">
        <v>86</v>
      </c>
      <c r="B87" s="167" t="str">
        <f t="shared" si="2"/>
        <v>104 新町環境保全協議会</v>
      </c>
      <c r="C87" s="38">
        <v>104</v>
      </c>
      <c r="D87" s="39" t="s">
        <v>915</v>
      </c>
      <c r="E87" s="39" t="s">
        <v>466</v>
      </c>
      <c r="F87" s="39" t="s">
        <v>916</v>
      </c>
      <c r="G87" s="51">
        <v>0</v>
      </c>
      <c r="H87" s="54" t="s">
        <v>68</v>
      </c>
      <c r="I87" s="63" t="s">
        <v>917</v>
      </c>
      <c r="J87" s="56">
        <v>0</v>
      </c>
      <c r="K87" s="44" t="s">
        <v>918</v>
      </c>
      <c r="L87" s="45" t="s">
        <v>919</v>
      </c>
      <c r="M87" s="39" t="s">
        <v>104</v>
      </c>
      <c r="N87" s="39" t="s">
        <v>920</v>
      </c>
      <c r="O87" s="169" t="str">
        <f t="shared" si="3"/>
        <v>0772-62-6401</v>
      </c>
      <c r="P87" s="47" t="s">
        <v>921</v>
      </c>
      <c r="Q87" s="80" t="s">
        <v>922</v>
      </c>
      <c r="R87" s="126"/>
      <c r="S87" s="64" t="s">
        <v>923</v>
      </c>
      <c r="T87" s="127" t="s">
        <v>924</v>
      </c>
      <c r="U87" s="120" t="s">
        <v>925</v>
      </c>
      <c r="V87" s="50" t="s">
        <v>918</v>
      </c>
      <c r="W87" s="51" t="s">
        <v>77</v>
      </c>
      <c r="X87" s="51" t="s">
        <v>77</v>
      </c>
      <c r="Y87" s="51"/>
      <c r="Z87" s="51"/>
      <c r="AA87" s="51"/>
      <c r="AB87" s="51"/>
      <c r="AC87" s="51"/>
      <c r="AD87" s="51"/>
      <c r="AE87" s="51"/>
      <c r="AF87" s="67"/>
    </row>
    <row r="88" spans="1:33" ht="23.25" customHeight="1">
      <c r="A88" s="37">
        <v>87</v>
      </c>
      <c r="B88" s="167" t="str">
        <f t="shared" si="2"/>
        <v>106 久僧環境保全組合</v>
      </c>
      <c r="C88" s="38">
        <v>106</v>
      </c>
      <c r="D88" s="39" t="s">
        <v>926</v>
      </c>
      <c r="E88" s="39" t="s">
        <v>927</v>
      </c>
      <c r="F88" s="39" t="s">
        <v>928</v>
      </c>
      <c r="G88" s="51">
        <v>0</v>
      </c>
      <c r="H88" s="54" t="s">
        <v>184</v>
      </c>
      <c r="I88" s="63" t="s">
        <v>929</v>
      </c>
      <c r="J88" s="56">
        <v>0</v>
      </c>
      <c r="K88" s="44" t="s">
        <v>930</v>
      </c>
      <c r="L88" s="45" t="s">
        <v>931</v>
      </c>
      <c r="M88" s="39" t="s">
        <v>72</v>
      </c>
      <c r="N88" s="39" t="s">
        <v>929</v>
      </c>
      <c r="O88" s="169" t="str">
        <f t="shared" si="3"/>
        <v>0772-76-0215</v>
      </c>
      <c r="P88" s="39" t="s">
        <v>932</v>
      </c>
      <c r="Q88" s="60" t="s">
        <v>933</v>
      </c>
      <c r="R88" s="60"/>
      <c r="S88" s="64" t="s">
        <v>934</v>
      </c>
      <c r="T88" s="118"/>
      <c r="U88" s="120" t="s">
        <v>935</v>
      </c>
      <c r="V88" s="50" t="s">
        <v>930</v>
      </c>
      <c r="W88" s="51" t="s">
        <v>77</v>
      </c>
      <c r="X88" s="51" t="s">
        <v>77</v>
      </c>
      <c r="Y88" s="51" t="s">
        <v>77</v>
      </c>
      <c r="Z88" s="51"/>
      <c r="AA88" s="119"/>
      <c r="AB88" s="51"/>
      <c r="AC88" s="51"/>
      <c r="AD88" s="51"/>
      <c r="AE88" s="51"/>
      <c r="AF88" s="52"/>
    </row>
    <row r="89" spans="1:33" ht="23.25" customHeight="1">
      <c r="A89" s="37">
        <v>88</v>
      </c>
      <c r="B89" s="167" t="str">
        <f t="shared" si="2"/>
        <v>107 内記地区農地環境保全会</v>
      </c>
      <c r="C89" s="38">
        <v>107</v>
      </c>
      <c r="D89" s="39" t="s">
        <v>936</v>
      </c>
      <c r="E89" s="39" t="s">
        <v>466</v>
      </c>
      <c r="F89" s="39" t="s">
        <v>937</v>
      </c>
      <c r="G89" s="51">
        <v>0</v>
      </c>
      <c r="H89" s="54" t="s">
        <v>79</v>
      </c>
      <c r="I89" s="63" t="s">
        <v>938</v>
      </c>
      <c r="J89" s="56">
        <v>0</v>
      </c>
      <c r="K89" s="44" t="s">
        <v>939</v>
      </c>
      <c r="L89" s="45" t="s">
        <v>940</v>
      </c>
      <c r="M89" s="39" t="s">
        <v>72</v>
      </c>
      <c r="N89" s="39" t="s">
        <v>941</v>
      </c>
      <c r="O89" s="169" t="str">
        <f t="shared" si="3"/>
        <v>0772-62-1919</v>
      </c>
      <c r="P89" s="47" t="s">
        <v>942</v>
      </c>
      <c r="Q89" s="46" t="s">
        <v>943</v>
      </c>
      <c r="R89" s="46"/>
      <c r="S89" s="64" t="s">
        <v>944</v>
      </c>
      <c r="T89" s="118"/>
      <c r="U89" s="120" t="s">
        <v>945</v>
      </c>
      <c r="V89" s="50" t="s">
        <v>939</v>
      </c>
      <c r="W89" s="51" t="s">
        <v>77</v>
      </c>
      <c r="X89" s="51" t="s">
        <v>77</v>
      </c>
      <c r="Y89" s="51" t="s">
        <v>77</v>
      </c>
      <c r="Z89" s="51"/>
      <c r="AA89" s="119"/>
      <c r="AB89" s="119"/>
      <c r="AC89" s="51"/>
      <c r="AD89" s="51"/>
      <c r="AE89" s="51"/>
      <c r="AF89" s="52"/>
    </row>
    <row r="90" spans="1:33" s="117" customFormat="1" ht="23.25" customHeight="1">
      <c r="A90" s="37">
        <v>89</v>
      </c>
      <c r="B90" s="167" t="str">
        <f t="shared" si="2"/>
        <v>108 網野農地保全組合</v>
      </c>
      <c r="C90" s="38">
        <v>108</v>
      </c>
      <c r="D90" s="39" t="s">
        <v>946</v>
      </c>
      <c r="E90" s="39" t="s">
        <v>819</v>
      </c>
      <c r="F90" s="39" t="s">
        <v>947</v>
      </c>
      <c r="G90" s="51">
        <v>0</v>
      </c>
      <c r="H90" s="54" t="s">
        <v>79</v>
      </c>
      <c r="I90" s="63" t="s">
        <v>948</v>
      </c>
      <c r="J90" s="56">
        <v>0</v>
      </c>
      <c r="K90" s="44" t="s">
        <v>822</v>
      </c>
      <c r="L90" s="45" t="s">
        <v>949</v>
      </c>
      <c r="M90" s="39" t="s">
        <v>72</v>
      </c>
      <c r="N90" s="39" t="s">
        <v>948</v>
      </c>
      <c r="O90" s="169" t="str">
        <f t="shared" si="3"/>
        <v>0772-72-1579</v>
      </c>
      <c r="P90" s="123" t="s">
        <v>950</v>
      </c>
      <c r="Q90" s="46" t="s">
        <v>951</v>
      </c>
      <c r="R90" s="46" t="s">
        <v>952</v>
      </c>
      <c r="S90" s="47" t="s">
        <v>1049</v>
      </c>
      <c r="T90" s="118"/>
      <c r="U90" s="120" t="s">
        <v>953</v>
      </c>
      <c r="V90" s="50" t="s">
        <v>954</v>
      </c>
      <c r="W90" s="51" t="s">
        <v>77</v>
      </c>
      <c r="X90" s="51" t="s">
        <v>77</v>
      </c>
      <c r="Y90" s="51" t="s">
        <v>77</v>
      </c>
      <c r="Z90" s="51"/>
      <c r="AA90" s="119"/>
      <c r="AB90" s="119"/>
      <c r="AC90" s="51"/>
      <c r="AD90" s="51"/>
      <c r="AE90" s="51"/>
      <c r="AF90" s="52"/>
      <c r="AG90" s="116"/>
    </row>
    <row r="91" spans="1:33" ht="23.25" customHeight="1">
      <c r="A91" s="37">
        <v>90</v>
      </c>
      <c r="B91" s="167" t="str">
        <f t="shared" si="2"/>
        <v>112 丹波農地環境委員会</v>
      </c>
      <c r="C91" s="38">
        <v>112</v>
      </c>
      <c r="D91" s="39" t="s">
        <v>955</v>
      </c>
      <c r="E91" s="39" t="s">
        <v>466</v>
      </c>
      <c r="F91" s="39" t="s">
        <v>956</v>
      </c>
      <c r="G91" s="51">
        <v>1</v>
      </c>
      <c r="H91" s="54" t="s">
        <v>79</v>
      </c>
      <c r="I91" s="55" t="s">
        <v>957</v>
      </c>
      <c r="J91" s="56">
        <v>1</v>
      </c>
      <c r="K91" s="44" t="s">
        <v>958</v>
      </c>
      <c r="L91" s="45" t="s">
        <v>959</v>
      </c>
      <c r="M91" s="39" t="s">
        <v>72</v>
      </c>
      <c r="N91" s="58" t="s">
        <v>960</v>
      </c>
      <c r="O91" s="169" t="str">
        <f t="shared" si="3"/>
        <v>0772-62-1923</v>
      </c>
      <c r="P91" s="58" t="s">
        <v>961</v>
      </c>
      <c r="Q91" s="58" t="s">
        <v>962</v>
      </c>
      <c r="R91" s="58" t="s">
        <v>963</v>
      </c>
      <c r="S91" s="64" t="s">
        <v>964</v>
      </c>
      <c r="T91" s="118"/>
      <c r="U91" s="49" t="s">
        <v>965</v>
      </c>
      <c r="V91" s="50" t="s">
        <v>958</v>
      </c>
      <c r="W91" s="51" t="s">
        <v>77</v>
      </c>
      <c r="X91" s="51" t="s">
        <v>77</v>
      </c>
      <c r="Y91" s="51" t="s">
        <v>77</v>
      </c>
      <c r="Z91" s="51"/>
      <c r="AA91" s="51"/>
      <c r="AB91" s="51"/>
      <c r="AC91" s="51"/>
      <c r="AD91" s="51"/>
      <c r="AE91" s="51"/>
      <c r="AF91" s="52"/>
    </row>
    <row r="92" spans="1:33" ht="23.25" customHeight="1">
      <c r="A92" s="37">
        <v>91</v>
      </c>
      <c r="B92" s="167" t="str">
        <f t="shared" si="2"/>
        <v>113 大井農地会</v>
      </c>
      <c r="C92" s="38">
        <v>113</v>
      </c>
      <c r="D92" s="39" t="s">
        <v>966</v>
      </c>
      <c r="E92" s="39" t="s">
        <v>66</v>
      </c>
      <c r="F92" s="39" t="s">
        <v>967</v>
      </c>
      <c r="G92" s="51">
        <v>0</v>
      </c>
      <c r="H92" s="86" t="s">
        <v>79</v>
      </c>
      <c r="I92" s="63" t="s">
        <v>968</v>
      </c>
      <c r="J92" s="56">
        <v>0</v>
      </c>
      <c r="K92" s="44" t="s">
        <v>969</v>
      </c>
      <c r="L92" s="45" t="s">
        <v>970</v>
      </c>
      <c r="M92" s="39" t="s">
        <v>72</v>
      </c>
      <c r="N92" s="39" t="s">
        <v>968</v>
      </c>
      <c r="O92" s="169" t="str">
        <f t="shared" si="3"/>
        <v>0772-83-0961</v>
      </c>
      <c r="P92" s="39" t="s">
        <v>971</v>
      </c>
      <c r="Q92" s="39" t="s">
        <v>972</v>
      </c>
      <c r="R92" s="39"/>
      <c r="S92" s="47" t="s">
        <v>1049</v>
      </c>
      <c r="T92" s="118"/>
      <c r="U92" s="49" t="s">
        <v>973</v>
      </c>
      <c r="V92" s="50" t="s">
        <v>969</v>
      </c>
      <c r="W92" s="51" t="s">
        <v>77</v>
      </c>
      <c r="X92" s="51" t="s">
        <v>77</v>
      </c>
      <c r="Y92" s="51" t="s">
        <v>77</v>
      </c>
      <c r="Z92" s="51"/>
      <c r="AA92" s="51"/>
      <c r="AB92" s="51"/>
      <c r="AC92" s="51"/>
      <c r="AD92" s="51"/>
      <c r="AE92" s="51"/>
      <c r="AF92" s="52"/>
    </row>
    <row r="93" spans="1:33" ht="23.25" customHeight="1">
      <c r="A93" s="37">
        <v>92</v>
      </c>
      <c r="B93" s="167" t="str">
        <f t="shared" si="2"/>
        <v>114 三津農地・水保全組合</v>
      </c>
      <c r="C93" s="38">
        <v>114</v>
      </c>
      <c r="D93" s="39" t="s">
        <v>974</v>
      </c>
      <c r="E93" s="39" t="s">
        <v>975</v>
      </c>
      <c r="F93" s="39" t="s">
        <v>976</v>
      </c>
      <c r="G93" s="51">
        <v>1</v>
      </c>
      <c r="H93" s="86" t="s">
        <v>184</v>
      </c>
      <c r="I93" s="55" t="s">
        <v>977</v>
      </c>
      <c r="J93" s="56">
        <v>0</v>
      </c>
      <c r="K93" s="44" t="s">
        <v>978</v>
      </c>
      <c r="L93" s="45" t="s">
        <v>979</v>
      </c>
      <c r="M93" s="39" t="s">
        <v>72</v>
      </c>
      <c r="N93" s="39" t="s">
        <v>980</v>
      </c>
      <c r="O93" s="169" t="str">
        <f t="shared" si="3"/>
        <v>0772-72-2455</v>
      </c>
      <c r="P93" s="39" t="s">
        <v>981</v>
      </c>
      <c r="Q93" s="39" t="s">
        <v>982</v>
      </c>
      <c r="R93" s="39" t="s">
        <v>981</v>
      </c>
      <c r="S93" s="76" t="s">
        <v>983</v>
      </c>
      <c r="T93" s="118" t="s">
        <v>984</v>
      </c>
      <c r="U93" s="49" t="s">
        <v>985</v>
      </c>
      <c r="V93" s="50" t="s">
        <v>978</v>
      </c>
      <c r="W93" s="51" t="s">
        <v>77</v>
      </c>
      <c r="X93" s="51" t="s">
        <v>77</v>
      </c>
      <c r="Y93" s="51"/>
      <c r="Z93" s="51"/>
      <c r="AA93" s="51"/>
      <c r="AB93" s="51"/>
      <c r="AC93" s="51"/>
      <c r="AD93" s="51"/>
      <c r="AE93" s="51"/>
      <c r="AF93" s="52"/>
    </row>
    <row r="94" spans="1:33" ht="23.25" customHeight="1">
      <c r="A94" s="37">
        <v>93</v>
      </c>
      <c r="B94" s="167" t="str">
        <f t="shared" si="2"/>
        <v>116 浅茂川農地環境保全組合</v>
      </c>
      <c r="C94" s="38">
        <v>116</v>
      </c>
      <c r="D94" s="128" t="s">
        <v>986</v>
      </c>
      <c r="E94" s="128" t="s">
        <v>788</v>
      </c>
      <c r="F94" s="39" t="s">
        <v>987</v>
      </c>
      <c r="G94" s="51">
        <v>0</v>
      </c>
      <c r="H94" s="86" t="s">
        <v>79</v>
      </c>
      <c r="I94" s="63" t="s">
        <v>988</v>
      </c>
      <c r="J94" s="56">
        <v>0</v>
      </c>
      <c r="K94" s="44" t="s">
        <v>989</v>
      </c>
      <c r="L94" s="45" t="s">
        <v>990</v>
      </c>
      <c r="M94" s="39" t="s">
        <v>72</v>
      </c>
      <c r="N94" s="39" t="s">
        <v>991</v>
      </c>
      <c r="O94" s="169" t="str">
        <f t="shared" si="3"/>
        <v>0772-72-2716</v>
      </c>
      <c r="P94" s="39" t="s">
        <v>992</v>
      </c>
      <c r="Q94" s="39" t="s">
        <v>993</v>
      </c>
      <c r="R94" s="39"/>
      <c r="S94" s="47" t="s">
        <v>1049</v>
      </c>
      <c r="T94" s="118"/>
      <c r="U94" s="49" t="s">
        <v>990</v>
      </c>
      <c r="V94" s="50" t="s">
        <v>994</v>
      </c>
      <c r="W94" s="51" t="s">
        <v>77</v>
      </c>
      <c r="X94" s="51"/>
      <c r="Y94" s="51" t="s">
        <v>77</v>
      </c>
      <c r="Z94" s="51"/>
      <c r="AA94" s="51"/>
      <c r="AB94" s="51"/>
      <c r="AC94" s="51"/>
      <c r="AD94" s="51"/>
      <c r="AE94" s="51"/>
      <c r="AF94" s="52"/>
    </row>
    <row r="95" spans="1:33" ht="23.25" customHeight="1">
      <c r="A95" s="37">
        <v>94</v>
      </c>
      <c r="B95" s="167" t="str">
        <f t="shared" si="2"/>
        <v>117 小浜農地維持組合</v>
      </c>
      <c r="C95" s="38">
        <v>117</v>
      </c>
      <c r="D95" s="128" t="s">
        <v>995</v>
      </c>
      <c r="E95" s="128" t="s">
        <v>788</v>
      </c>
      <c r="F95" s="39" t="s">
        <v>996</v>
      </c>
      <c r="G95" s="51">
        <v>0</v>
      </c>
      <c r="H95" s="86" t="s">
        <v>79</v>
      </c>
      <c r="I95" s="63" t="s">
        <v>997</v>
      </c>
      <c r="J95" s="56">
        <v>0</v>
      </c>
      <c r="K95" s="44" t="s">
        <v>998</v>
      </c>
      <c r="L95" s="45" t="s">
        <v>999</v>
      </c>
      <c r="M95" s="39" t="s">
        <v>72</v>
      </c>
      <c r="N95" s="39" t="s">
        <v>997</v>
      </c>
      <c r="O95" s="169" t="str">
        <f t="shared" si="3"/>
        <v>0772-72-2681</v>
      </c>
      <c r="P95" s="39" t="s">
        <v>1000</v>
      </c>
      <c r="Q95" s="39" t="s">
        <v>1001</v>
      </c>
      <c r="R95" s="39"/>
      <c r="S95" s="47" t="s">
        <v>1049</v>
      </c>
      <c r="T95" s="118"/>
      <c r="U95" s="49" t="s">
        <v>1002</v>
      </c>
      <c r="V95" s="50" t="s">
        <v>998</v>
      </c>
      <c r="W95" s="51" t="s">
        <v>77</v>
      </c>
      <c r="X95" s="51"/>
      <c r="Y95" s="51" t="s">
        <v>77</v>
      </c>
      <c r="Z95" s="51"/>
      <c r="AA95" s="51"/>
      <c r="AB95" s="51"/>
      <c r="AC95" s="51"/>
      <c r="AD95" s="51"/>
      <c r="AE95" s="51"/>
      <c r="AF95" s="52"/>
    </row>
    <row r="96" spans="1:33" ht="23.25" customHeight="1">
      <c r="A96" s="37">
        <v>95</v>
      </c>
      <c r="B96" s="167" t="str">
        <f t="shared" si="2"/>
        <v>118 俵野環境保全管理組合</v>
      </c>
      <c r="C96" s="38">
        <v>118</v>
      </c>
      <c r="D96" s="128" t="s">
        <v>1003</v>
      </c>
      <c r="E96" s="128" t="s">
        <v>788</v>
      </c>
      <c r="F96" s="39" t="s">
        <v>1004</v>
      </c>
      <c r="G96" s="51">
        <v>1</v>
      </c>
      <c r="H96" s="86" t="s">
        <v>79</v>
      </c>
      <c r="I96" s="55" t="s">
        <v>1005</v>
      </c>
      <c r="J96" s="56">
        <v>0</v>
      </c>
      <c r="K96" s="44" t="s">
        <v>1006</v>
      </c>
      <c r="L96" s="45" t="s">
        <v>1007</v>
      </c>
      <c r="M96" s="39" t="s">
        <v>72</v>
      </c>
      <c r="N96" s="39" t="s">
        <v>1008</v>
      </c>
      <c r="O96" s="169" t="str">
        <f t="shared" si="3"/>
        <v>0772-74-0684</v>
      </c>
      <c r="P96" s="39" t="s">
        <v>1009</v>
      </c>
      <c r="Q96" s="39" t="s">
        <v>1010</v>
      </c>
      <c r="R96" s="39" t="s">
        <v>1009</v>
      </c>
      <c r="S96" s="129" t="s">
        <v>1011</v>
      </c>
      <c r="T96" s="118" t="s">
        <v>1012</v>
      </c>
      <c r="U96" s="49" t="s">
        <v>1013</v>
      </c>
      <c r="V96" s="50" t="s">
        <v>1006</v>
      </c>
      <c r="W96" s="51" t="s">
        <v>77</v>
      </c>
      <c r="X96" s="51" t="s">
        <v>77</v>
      </c>
      <c r="Y96" s="51"/>
      <c r="Z96" s="51"/>
      <c r="AA96" s="51"/>
      <c r="AB96" s="51"/>
      <c r="AC96" s="51"/>
      <c r="AD96" s="51"/>
      <c r="AE96" s="51"/>
      <c r="AF96" s="52"/>
    </row>
    <row r="97" spans="1:33" ht="23.25" customHeight="1">
      <c r="A97" s="37">
        <v>96</v>
      </c>
      <c r="B97" s="167" t="str">
        <f t="shared" si="2"/>
        <v>119 出角環境保全組合</v>
      </c>
      <c r="C97" s="38">
        <v>119</v>
      </c>
      <c r="D97" s="128" t="s">
        <v>1014</v>
      </c>
      <c r="E97" s="128" t="s">
        <v>66</v>
      </c>
      <c r="F97" s="39" t="s">
        <v>1015</v>
      </c>
      <c r="G97" s="51">
        <v>0</v>
      </c>
      <c r="H97" s="86" t="s">
        <v>79</v>
      </c>
      <c r="I97" s="63" t="s">
        <v>1016</v>
      </c>
      <c r="J97" s="56">
        <v>0</v>
      </c>
      <c r="K97" s="44" t="s">
        <v>1017</v>
      </c>
      <c r="L97" s="45" t="s">
        <v>1018</v>
      </c>
      <c r="M97" s="39" t="s">
        <v>72</v>
      </c>
      <c r="N97" s="39" t="s">
        <v>1016</v>
      </c>
      <c r="O97" s="169" t="str">
        <f t="shared" si="3"/>
        <v>0772-85-0335</v>
      </c>
      <c r="P97" s="39" t="s">
        <v>1019</v>
      </c>
      <c r="Q97" s="39" t="s">
        <v>1020</v>
      </c>
      <c r="R97" s="39" t="s">
        <v>1019</v>
      </c>
      <c r="S97" s="64" t="s">
        <v>1021</v>
      </c>
      <c r="T97" s="118" t="s">
        <v>1022</v>
      </c>
      <c r="U97" s="49" t="s">
        <v>1018</v>
      </c>
      <c r="V97" s="50" t="s">
        <v>1017</v>
      </c>
      <c r="W97" s="51" t="s">
        <v>77</v>
      </c>
      <c r="X97" s="51" t="s">
        <v>77</v>
      </c>
      <c r="Y97" s="51" t="s">
        <v>77</v>
      </c>
      <c r="Z97" s="51"/>
      <c r="AA97" s="51"/>
      <c r="AB97" s="51"/>
      <c r="AC97" s="51"/>
      <c r="AD97" s="51"/>
      <c r="AE97" s="51"/>
      <c r="AF97" s="52"/>
    </row>
    <row r="98" spans="1:33" ht="23.25" customHeight="1">
      <c r="A98" s="37">
        <v>97</v>
      </c>
      <c r="B98" s="167" t="str">
        <f t="shared" si="2"/>
        <v>120 仲禅寺農地保全組合</v>
      </c>
      <c r="C98" s="130">
        <v>120</v>
      </c>
      <c r="D98" s="131" t="s">
        <v>1023</v>
      </c>
      <c r="E98" s="132" t="s">
        <v>788</v>
      </c>
      <c r="F98" s="133" t="s">
        <v>1024</v>
      </c>
      <c r="G98" s="134">
        <v>0</v>
      </c>
      <c r="H98" s="135" t="s">
        <v>79</v>
      </c>
      <c r="I98" s="136" t="s">
        <v>1025</v>
      </c>
      <c r="J98" s="137">
        <v>0</v>
      </c>
      <c r="K98" s="138" t="s">
        <v>1026</v>
      </c>
      <c r="L98" s="139" t="s">
        <v>1027</v>
      </c>
      <c r="M98" s="133" t="s">
        <v>72</v>
      </c>
      <c r="N98" s="133" t="s">
        <v>1025</v>
      </c>
      <c r="O98" s="169" t="str">
        <f t="shared" si="3"/>
        <v>0772-72-1570</v>
      </c>
      <c r="P98" s="133" t="s">
        <v>1028</v>
      </c>
      <c r="Q98" s="133" t="s">
        <v>1029</v>
      </c>
      <c r="R98" s="133" t="s">
        <v>1030</v>
      </c>
      <c r="S98" s="47" t="s">
        <v>1049</v>
      </c>
      <c r="T98" s="140"/>
      <c r="U98" s="141" t="s">
        <v>1031</v>
      </c>
      <c r="V98" s="142" t="s">
        <v>833</v>
      </c>
      <c r="W98" s="134" t="s">
        <v>77</v>
      </c>
      <c r="X98" s="134"/>
      <c r="Y98" s="134" t="s">
        <v>77</v>
      </c>
      <c r="Z98" s="134"/>
      <c r="AA98" s="134"/>
      <c r="AB98" s="134"/>
      <c r="AC98" s="134"/>
      <c r="AD98" s="134"/>
      <c r="AE98" s="134"/>
      <c r="AF98" s="143"/>
    </row>
    <row r="99" spans="1:33" ht="23.25" customHeight="1">
      <c r="A99" s="37">
        <v>98</v>
      </c>
      <c r="B99" s="167" t="str">
        <f t="shared" si="2"/>
        <v>121 大宮町広域協定運営委員会</v>
      </c>
      <c r="C99" s="144">
        <v>121</v>
      </c>
      <c r="D99" s="145" t="s">
        <v>1032</v>
      </c>
      <c r="E99" s="145" t="s">
        <v>727</v>
      </c>
      <c r="F99" s="145" t="s">
        <v>1033</v>
      </c>
      <c r="G99" s="146">
        <v>1</v>
      </c>
      <c r="H99" s="147" t="s">
        <v>68</v>
      </c>
      <c r="I99" s="148" t="s">
        <v>1034</v>
      </c>
      <c r="J99" s="149">
        <v>1</v>
      </c>
      <c r="K99" s="150" t="s">
        <v>1035</v>
      </c>
      <c r="L99" s="151" t="s">
        <v>1036</v>
      </c>
      <c r="M99" s="152" t="s">
        <v>104</v>
      </c>
      <c r="N99" s="152" t="s">
        <v>1037</v>
      </c>
      <c r="O99" s="169" t="str">
        <f t="shared" si="3"/>
        <v>0772-64-2137</v>
      </c>
      <c r="P99" s="145" t="s">
        <v>1038</v>
      </c>
      <c r="Q99" s="145" t="s">
        <v>1039</v>
      </c>
      <c r="R99" s="145" t="s">
        <v>1038</v>
      </c>
      <c r="S99" s="145" t="s">
        <v>1040</v>
      </c>
      <c r="T99" s="145"/>
      <c r="U99" s="152" t="s">
        <v>1041</v>
      </c>
      <c r="V99" s="153" t="s">
        <v>1035</v>
      </c>
      <c r="W99" s="146" t="s">
        <v>77</v>
      </c>
      <c r="X99" s="146" t="s">
        <v>77</v>
      </c>
      <c r="Y99" s="146" t="s">
        <v>77</v>
      </c>
      <c r="Z99" s="146"/>
      <c r="AA99" s="146"/>
      <c r="AB99" s="146"/>
      <c r="AC99" s="146"/>
      <c r="AD99" s="146"/>
      <c r="AE99" s="146"/>
      <c r="AF99" s="154"/>
    </row>
    <row r="100" spans="1:33" ht="23.25" customHeight="1">
      <c r="A100" s="37">
        <v>99</v>
      </c>
      <c r="B100" s="167"/>
      <c r="C100" s="155"/>
      <c r="D100" s="156"/>
      <c r="E100" s="156"/>
      <c r="F100" s="156"/>
      <c r="G100" s="156" t="s">
        <v>1042</v>
      </c>
      <c r="H100" s="156"/>
      <c r="I100" s="156"/>
      <c r="J100" s="155" t="s">
        <v>1042</v>
      </c>
      <c r="K100" s="157"/>
      <c r="L100" s="158"/>
      <c r="M100" s="156"/>
      <c r="N100" s="156"/>
      <c r="O100" s="169"/>
      <c r="P100" s="156"/>
      <c r="Q100" s="156"/>
      <c r="R100" s="156"/>
      <c r="S100" s="156"/>
      <c r="T100" s="156"/>
      <c r="U100" s="156"/>
      <c r="V100" s="159"/>
      <c r="W100" s="155">
        <v>97</v>
      </c>
      <c r="X100" s="155">
        <v>91</v>
      </c>
      <c r="Y100" s="155">
        <v>89</v>
      </c>
      <c r="Z100" s="155"/>
      <c r="AA100" s="155"/>
      <c r="AB100" s="155"/>
      <c r="AC100" s="155"/>
      <c r="AD100" s="155"/>
      <c r="AE100" s="155"/>
      <c r="AF100" s="160"/>
    </row>
    <row r="101" spans="1:33" ht="23.25" customHeight="1">
      <c r="A101" s="37">
        <v>100</v>
      </c>
      <c r="B101" s="167"/>
      <c r="C101" s="155"/>
      <c r="D101" s="156"/>
      <c r="E101" s="156"/>
      <c r="F101" s="156"/>
      <c r="G101" s="156" t="s">
        <v>1043</v>
      </c>
      <c r="H101" s="156"/>
      <c r="I101" s="156"/>
      <c r="J101" s="155" t="s">
        <v>1043</v>
      </c>
      <c r="K101" s="157"/>
      <c r="L101" s="158"/>
      <c r="M101" s="156"/>
      <c r="N101" s="156"/>
      <c r="O101" s="169"/>
      <c r="P101" s="156"/>
      <c r="Q101" s="156"/>
      <c r="R101" s="156"/>
      <c r="S101" s="156"/>
      <c r="T101" s="156"/>
      <c r="U101" s="156"/>
      <c r="V101" s="159"/>
      <c r="W101" s="155"/>
      <c r="X101" s="155"/>
      <c r="Y101" s="155"/>
      <c r="Z101" s="155"/>
      <c r="AA101" s="155"/>
      <c r="AB101" s="155"/>
      <c r="AC101" s="155"/>
      <c r="AD101" s="155"/>
      <c r="AE101" s="155"/>
      <c r="AF101" s="160"/>
    </row>
    <row r="102" spans="1:33" ht="23.25" customHeight="1">
      <c r="A102" s="37">
        <v>101</v>
      </c>
      <c r="B102" s="167"/>
      <c r="G102" s="156" t="s">
        <v>1044</v>
      </c>
      <c r="H102" s="156"/>
      <c r="I102" s="156"/>
      <c r="J102" s="155" t="s">
        <v>1044</v>
      </c>
      <c r="O102" s="169"/>
      <c r="W102" s="155"/>
      <c r="X102" s="155"/>
      <c r="Y102" s="155"/>
    </row>
    <row r="103" spans="1:33" ht="23.25" customHeight="1">
      <c r="A103" s="37">
        <v>102</v>
      </c>
      <c r="B103" s="167"/>
      <c r="O103" s="169"/>
    </row>
    <row r="104" spans="1:33" ht="23.25" customHeight="1">
      <c r="A104" s="37">
        <v>103</v>
      </c>
      <c r="B104" s="167"/>
      <c r="O104" s="169"/>
    </row>
    <row r="105" spans="1:33" ht="23.25" customHeight="1">
      <c r="A105" s="37">
        <v>104</v>
      </c>
      <c r="B105" s="167"/>
      <c r="O105" s="169"/>
    </row>
    <row r="106" spans="1:33" s="117" customFormat="1" ht="23.25" customHeight="1">
      <c r="A106" s="37">
        <v>105</v>
      </c>
      <c r="B106" s="167"/>
      <c r="C106" s="37"/>
      <c r="D106" s="36"/>
      <c r="E106" s="36"/>
      <c r="F106" s="36"/>
      <c r="G106" s="36"/>
      <c r="H106" s="36"/>
      <c r="I106" s="36"/>
      <c r="J106" s="37"/>
      <c r="K106" s="161"/>
      <c r="L106" s="115"/>
      <c r="M106" s="36"/>
      <c r="N106" s="36"/>
      <c r="O106" s="169"/>
      <c r="P106" s="36"/>
      <c r="Q106" s="36"/>
      <c r="R106" s="36"/>
      <c r="S106" s="36"/>
      <c r="T106" s="36"/>
      <c r="U106" s="36"/>
      <c r="V106" s="162"/>
      <c r="W106" s="37"/>
      <c r="X106" s="37"/>
      <c r="Y106" s="37"/>
      <c r="Z106" s="37"/>
      <c r="AA106" s="37"/>
      <c r="AB106" s="37"/>
      <c r="AC106" s="37"/>
      <c r="AD106" s="37"/>
      <c r="AE106" s="37"/>
      <c r="AF106" s="53"/>
      <c r="AG106" s="116"/>
    </row>
    <row r="107" spans="1:33" ht="23.25" customHeight="1">
      <c r="A107" s="37">
        <v>106</v>
      </c>
      <c r="B107" s="167"/>
      <c r="I107" s="163"/>
      <c r="O107" s="169"/>
    </row>
    <row r="108" spans="1:33" ht="23.25" customHeight="1">
      <c r="A108" s="37">
        <v>107</v>
      </c>
      <c r="B108" s="167"/>
      <c r="O108" s="169"/>
    </row>
    <row r="109" spans="1:33" ht="23.25" customHeight="1">
      <c r="A109" s="37">
        <v>108</v>
      </c>
      <c r="B109" s="167"/>
      <c r="O109" s="169"/>
    </row>
    <row r="110" spans="1:33" ht="23.25" customHeight="1">
      <c r="A110" s="37">
        <v>109</v>
      </c>
      <c r="B110" s="167"/>
      <c r="O110" s="169"/>
    </row>
    <row r="111" spans="1:33" s="160" customFormat="1" ht="23.25" customHeight="1">
      <c r="A111" s="37">
        <v>110</v>
      </c>
      <c r="B111" s="167"/>
      <c r="C111" s="37"/>
      <c r="D111" s="36"/>
      <c r="E111" s="36"/>
      <c r="F111" s="36"/>
      <c r="G111" s="36"/>
      <c r="H111" s="36"/>
      <c r="I111" s="36"/>
      <c r="J111" s="37"/>
      <c r="K111" s="161"/>
      <c r="L111" s="115"/>
      <c r="M111" s="36"/>
      <c r="N111" s="36"/>
      <c r="O111" s="169"/>
      <c r="P111" s="36"/>
      <c r="Q111" s="36"/>
      <c r="R111" s="36"/>
      <c r="S111" s="36"/>
      <c r="T111" s="36"/>
      <c r="U111" s="36"/>
      <c r="V111" s="162"/>
      <c r="W111" s="37"/>
      <c r="X111" s="37"/>
      <c r="Y111" s="37"/>
      <c r="Z111" s="37"/>
      <c r="AA111" s="37"/>
      <c r="AB111" s="37"/>
      <c r="AC111" s="37"/>
      <c r="AD111" s="37"/>
      <c r="AE111" s="37"/>
      <c r="AF111" s="53"/>
      <c r="AG111" s="156"/>
    </row>
    <row r="112" spans="1:33" s="160" customFormat="1" ht="23.25" customHeight="1">
      <c r="A112" s="164">
        <v>111</v>
      </c>
      <c r="B112" s="167"/>
      <c r="C112" s="37"/>
      <c r="D112" s="36"/>
      <c r="E112" s="36"/>
      <c r="F112" s="36"/>
      <c r="G112" s="36"/>
      <c r="H112" s="36"/>
      <c r="I112" s="36"/>
      <c r="J112" s="37"/>
      <c r="K112" s="161"/>
      <c r="L112" s="115"/>
      <c r="M112" s="36"/>
      <c r="N112" s="36"/>
      <c r="O112" s="169"/>
      <c r="P112" s="36"/>
      <c r="Q112" s="36"/>
      <c r="R112" s="36"/>
      <c r="S112" s="36"/>
      <c r="T112" s="36"/>
      <c r="U112" s="36"/>
      <c r="V112" s="162"/>
      <c r="W112" s="37"/>
      <c r="X112" s="37"/>
      <c r="Y112" s="37"/>
      <c r="Z112" s="37"/>
      <c r="AA112" s="37"/>
      <c r="AB112" s="37"/>
      <c r="AC112" s="37"/>
      <c r="AD112" s="37"/>
      <c r="AE112" s="37"/>
      <c r="AF112" s="53"/>
      <c r="AG112" s="156"/>
    </row>
    <row r="113" spans="1:33" s="160" customFormat="1" ht="23.25" customHeight="1">
      <c r="A113" s="37"/>
      <c r="B113" s="165"/>
      <c r="C113" s="37"/>
      <c r="D113" s="36"/>
      <c r="E113" s="36"/>
      <c r="F113" s="36"/>
      <c r="G113" s="36"/>
      <c r="H113" s="36"/>
      <c r="I113" s="36"/>
      <c r="J113" s="37"/>
      <c r="K113" s="161"/>
      <c r="L113" s="115"/>
      <c r="M113" s="36"/>
      <c r="N113" s="36"/>
      <c r="O113" s="170"/>
      <c r="P113" s="36"/>
      <c r="Q113" s="36"/>
      <c r="R113" s="36"/>
      <c r="S113" s="36"/>
      <c r="T113" s="36"/>
      <c r="U113" s="36"/>
      <c r="V113" s="162"/>
      <c r="W113" s="37"/>
      <c r="X113" s="37"/>
      <c r="Y113" s="37"/>
      <c r="Z113" s="37"/>
      <c r="AA113" s="37"/>
      <c r="AB113" s="37"/>
      <c r="AC113" s="37"/>
      <c r="AD113" s="37"/>
      <c r="AE113" s="37"/>
      <c r="AF113" s="53"/>
      <c r="AG113" s="156"/>
    </row>
    <row r="114" spans="1:33" s="160" customFormat="1" ht="23.25" customHeight="1">
      <c r="A114" s="37"/>
      <c r="B114" s="165"/>
      <c r="C114" s="37"/>
      <c r="D114" s="36"/>
      <c r="E114" s="36"/>
      <c r="F114" s="36"/>
      <c r="G114" s="36"/>
      <c r="H114" s="36"/>
      <c r="I114" s="36"/>
      <c r="J114" s="37"/>
      <c r="K114" s="161"/>
      <c r="L114" s="115"/>
      <c r="M114" s="36"/>
      <c r="N114" s="36"/>
      <c r="O114" s="170"/>
      <c r="P114" s="36"/>
      <c r="Q114" s="36"/>
      <c r="R114" s="36"/>
      <c r="S114" s="36"/>
      <c r="T114" s="36"/>
      <c r="U114" s="36"/>
      <c r="V114" s="162"/>
      <c r="W114" s="37"/>
      <c r="X114" s="37"/>
      <c r="Y114" s="37"/>
      <c r="Z114" s="37"/>
      <c r="AA114" s="37"/>
      <c r="AB114" s="37"/>
      <c r="AC114" s="37"/>
      <c r="AD114" s="37"/>
      <c r="AE114" s="37"/>
      <c r="AF114" s="53"/>
      <c r="AG114" s="156"/>
    </row>
    <row r="115" spans="1:33" ht="23.25" customHeight="1">
      <c r="A115" s="37"/>
    </row>
  </sheetData>
  <autoFilter ref="A1:AG112" xr:uid="{00000000-0009-0000-0000-000000000000}"/>
  <phoneticPr fontId="33"/>
  <conditionalFormatting sqref="G2:G18 J2:J18 G73:G98 G20:G71 J20:J99">
    <cfRule type="cellIs" dxfId="8" priority="9" operator="greaterThan">
      <formula>0</formula>
    </cfRule>
  </conditionalFormatting>
  <conditionalFormatting sqref="G72">
    <cfRule type="cellIs" dxfId="7" priority="8" operator="greaterThan">
      <formula>0</formula>
    </cfRule>
  </conditionalFormatting>
  <conditionalFormatting sqref="G19 J19">
    <cfRule type="cellIs" dxfId="6" priority="7" operator="greaterThan">
      <formula>0</formula>
    </cfRule>
  </conditionalFormatting>
  <conditionalFormatting sqref="G1:G1048576">
    <cfRule type="cellIs" dxfId="5" priority="1" operator="equal">
      <formula>1</formula>
    </cfRule>
    <cfRule type="cellIs" dxfId="4" priority="2" operator="equal">
      <formula>1</formula>
    </cfRule>
    <cfRule type="cellIs" dxfId="3" priority="3" operator="equal">
      <formula>1</formula>
    </cfRule>
    <cfRule type="cellIs" dxfId="2" priority="6" operator="equal">
      <formula>1</formula>
    </cfRule>
  </conditionalFormatting>
  <conditionalFormatting sqref="J1:J1048576">
    <cfRule type="cellIs" dxfId="1" priority="4" operator="equal">
      <formula>1</formula>
    </cfRule>
    <cfRule type="cellIs" dxfId="0" priority="5" operator="equal">
      <formula>1</formula>
    </cfRule>
  </conditionalFormatting>
  <dataValidations count="2">
    <dataValidation type="list" errorStyle="information" allowBlank="1" showInputMessage="1" sqref="W99:Y99 W2:AF98" xr:uid="{E803BC85-4455-4B55-8212-37950474E6CF}">
      <formula1>"○"</formula1>
    </dataValidation>
    <dataValidation type="whole" errorStyle="information" operator="equal" allowBlank="1" showInputMessage="1" showErrorMessage="1" error="送付先の変更に伴い、宛名ラベルも変更が必要ではないですか。" sqref="G72 J2:J99" xr:uid="{ABDEB68B-11A7-4701-BF6D-7F235DD4EC22}">
      <formula1>0</formula1>
    </dataValidation>
  </dataValidations>
  <hyperlinks>
    <hyperlink ref="S84" r:id="rId1" xr:uid="{CE1F6068-C2CC-42D1-ADE5-43908C33A2E4}"/>
    <hyperlink ref="S85" r:id="rId2" xr:uid="{B15BEB0A-69CD-4F54-B362-D4431A5FA83C}"/>
    <hyperlink ref="S20" r:id="rId3" xr:uid="{FE42FFAC-1826-4B3F-B186-8E88A49A6155}"/>
    <hyperlink ref="S38" r:id="rId4" xr:uid="{3AD2F9CC-B15F-46B7-A7E6-15991D7CA4E4}"/>
    <hyperlink ref="S79" r:id="rId5" xr:uid="{4A4C10B3-2764-4159-98C4-387B492517FE}"/>
    <hyperlink ref="S44" r:id="rId6" xr:uid="{9F40939B-B58D-4666-BA8B-383A344ED55B}"/>
  </hyperlinks>
  <printOptions horizontalCentered="1"/>
  <pageMargins left="0.19685039370078741" right="0.19685039370078741" top="1.5748031496062993" bottom="0.47244094488188981" header="0.35433070866141736" footer="0.31496062992125984"/>
  <pageSetup paperSize="8" scale="35" fitToHeight="0" orientation="portrait" r:id="rId7"/>
  <headerFooter alignWithMargins="0">
    <oddHeader>&amp;F&amp;R&amp;P ページ</oddHeader>
    <oddFooter xml:space="preserve">&amp;C
&amp;P / &amp;N </oddFooter>
  </headerFooter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実施状況報告提出書類一覧 </vt:lpstr>
      <vt:lpstr>（参考）実績報告書チェック表</vt:lpstr>
      <vt:lpstr>Ｒ1活動組織一覧（連絡先・送付先）&gt;Ｒ１未完成 </vt:lpstr>
      <vt:lpstr>'（参考）実績報告書チェック表'!Print_Area</vt:lpstr>
      <vt:lpstr>'Ｒ1活動組織一覧（連絡先・送付先）&gt;Ｒ１未完成 '!Print_Area</vt:lpstr>
      <vt:lpstr>'実施状況報告提出書類一覧 '!Print_Area</vt:lpstr>
      <vt:lpstr>'Ｒ1活動組織一覧（連絡先・送付先）&gt;Ｒ１未完成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川戸 潤子</dc:creator>
  <cp:lastModifiedBy>小室 茉奈</cp:lastModifiedBy>
  <cp:lastPrinted>2025-05-09T01:11:23Z</cp:lastPrinted>
  <dcterms:created xsi:type="dcterms:W3CDTF">2010-10-14T08:57:00Z</dcterms:created>
  <dcterms:modified xsi:type="dcterms:W3CDTF">2025-05-09T01:21:48Z</dcterms:modified>
</cp:coreProperties>
</file>