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6\11_財政係\03-03-03-04_地方公営企業決算統計\00_地方公営企業決算状況調査（通知・照会）\R7.1.23_公営企業に係る｢経営比較分析表｣（令和５年度決算）の分析等について\07_ホームページ公開（府提出用データ）\"/>
    </mc:Choice>
  </mc:AlternateContent>
  <xr:revisionPtr revIDLastSave="0" documentId="13_ncr:1_{CEE3D68D-D3AE-4B9E-85AD-3DBEB68EB535}" xr6:coauthVersionLast="36" xr6:coauthVersionMax="36" xr10:uidLastSave="{00000000-0000-0000-0000-000000000000}"/>
  <workbookProtection workbookAlgorithmName="SHA-512" workbookHashValue="blRxMiXUeiEsgLkgEbo3tbdpZR7095gqljCToI87v828wgGy5GY7WfCpLKYJR9leGsd2DvYGpeaoh4D9GPJ58A==" workbookSaltValue="43Aumdi0tR8ggPlVyXZZrg==" workbookSpinCount="100000" lockStructure="1"/>
  <bookViews>
    <workbookView xWindow="0" yWindow="0" windowWidth="23040" windowHeight="922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<sst xmlns="http://schemas.openxmlformats.org/spreadsheetml/2006/main" count="228" uniqueCount="113">
  <si>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</si>
  <si>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</si>
  <si>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</si>
  <si>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</si>
  <si>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</si>
  <si>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</si>
  <si>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</si>
  <si>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</si>
  <si>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</si>
  <si>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</si>
  <si>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</si>
  <si>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</si>
  <si>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</si>
  <si>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</si>
  <si>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</si>
  <si>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</si>
  <si>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</si>
  <si>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</si>
  <si>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</si>
  <si>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</si>
  <si>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</si>
  <si>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</si>
  <si>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</si>
  <si>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</si>
  <si>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</si>
  <si>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</si>
  <si>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</si>
  <si>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</si>
  <si>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</si>
  <si>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</si>
  <si>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</si>
  <si>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</si>
  <si>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</si>
  <si>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</si>
  <si>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</si>
  <si>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</si>
  <si>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</si>
  <si>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</si>
  <si>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</si>
  <si>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</si>
  <si>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</si>
  <si>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</si>
  <si>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</si>
  <si>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</si>
  <si>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</si>
  <si>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</si>
  <si>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</si>
  <si>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</si>
  <si>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</si>
  <si>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</si>
  <si>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</si>
  <si>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</si>
  <si>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</si>
  <si>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</si>
  <si>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</si>
  <si>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</si>
  <si>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</si>
  <si>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</si>
  <si>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</si>
  <si>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</si>
  <si>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</si>
  <si>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</si>
  <si>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</si>
  <si>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</si>
  <si>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</si>
  <si>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</si>
  <si>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</si>
  <si>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</si>
  <si>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</si>
  <si>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</si>
  <si>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</si>
  <si>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</si>
  <si>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</si>
  <si>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</si>
  <si>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</si>
  <si>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</si>
  <si>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</si>
  <si>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</si>
  <si>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</si>
  <si>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</si>
  <si>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</si>
  <si>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</si>
  <si>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</si>
  <si>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</si>
  <si>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</si>
  <si>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</si>
  <si>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</si>
  <si>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</si>
  <si>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</si>
  <si>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</si>
  <si>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</si>
  <si>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</si>
  <si>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</si>
  <si>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</si>
  <si>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</si>
  <si>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</si>
  <si>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</si>
  <si>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</si>
  <si>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</si>
  <si>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</si>
  <si>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</si>
  <si>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</si>
  <si>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</si>
  <si>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</si>
  <si>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</si>
  <si>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</si>
  <si>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</si>
  <si>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</si>
  <si>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</si>
  <si>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</si>
  <si>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本市は、平成16年4月に6町が合併し誕生したが、これに伴い、水道事業についても4町4事業を統合し1つの水道事業となった。
　平成31年4月には、簡易水道事業等（25簡易水道、6飲料水供給施設、2簡易給水施設の計33事業・施設）を経営統合し、市内全域が1つの水道事業となった。
　そのため、施設数が多く、また人口減による給水人口の減少も続いている。
　有収率についても類似団体平均値より低く、老朽管からの漏水対策を行ってはいるものの、今後も継続して漏水対策などに取り組み、有収率の向上を図る必要がある。
　経営面では、合併後における水融通のための統合事業等の実施に伴う減価償却費の増大や委託費の増加などにより、給水原価は類似団体平均値より高く、また料金回収率も100％を下回っている。
　そのため、平成23年度以降、経常収支において単年度赤字が続いており（簡易水道事業等の経営統合に伴い、令和元年度より累積欠損金を計上）、多額の一般会計からの繰入金に頼っているのが実情である。
　今後も、施設改良事業等を実施予定であり、赤字が続くことが予想されることから、施設の統廃合による施設利用率の向上や老朽管の布設替による有収率の向上など、より一層経営の効率化を図っていく必要がある。</t>
    <rPh sb="440" eb="442">
      <t>コンゴ</t>
    </rPh>
    <rPh sb="444" eb="446">
      <t>シセツ</t>
    </rPh>
    <rPh sb="450" eb="451">
      <t>トウ</t>
    </rPh>
    <rPh sb="454" eb="456">
      <t>ヨテイ</t>
    </rPh>
    <phoneticPr fontId="4"/>
  </si>
  <si>
    <t>　大正4年に、旧峰山町の水道事業が給水を開始して以来、100年を経過する中、管路など多くの老朽施設・耐震性を有しない施設が存在している。
　また、簡易水道事業等の経営統合に伴い、非常に多くの施設を抱えることとなったが、更新が進んでおらず、その多くが老朽施設である。
　施設の統廃合を進めるとともに、有収率の向上を図るためにも、計画的な管路の布設替を行っていく必要がある。</t>
  </si>
  <si>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一方で、計画的に施設更新を行っていくためには、給水収益を確保することも必要であり、その状況を注視しつつ、必要に応じ、水道料金の見直しを検討していく必要がある。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</si>
</sst>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0.62</c:v>
                </c:pt>
                <c:pt idx="1">
                  <c:v>1.27</c:v>
                </c:pt>
                <c:pt idx="2">
                  <c:v>0.8</c:v>
                </c:pt>
                <c:pt idx="3">
                  <c:v>1.1000000000000001</c:v>
                </c:pt>
                <c:pt idx="4">
                  <c:v>0.94</c:v>
                </c:pt>
              </c:numCache>
            </c:numRef>
          </c:val>
          <c:extLst>
            <c:ext xmlns:c16="http://schemas.microsoft.com/office/drawing/2014/chart" uri="{C3380CC4-5D6E-409C-BE32-E72D297353CC}">
              <c16:uniqueId val="{00000000-33A4-46CA-A799-984BAF72FD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0.52</c:v>
                </c:pt>
                <c:pt idx="3">
                  <c:v>0.48</c:v>
                </c:pt>
                <c:pt idx="4">
                  <c:v>0.48</c:v>
                </c:pt>
              </c:numCache>
            </c:numRef>
          </c:val>
          <c:smooth val="0"/>
          <c:extLst>
            <c:ext xmlns:c16="http://schemas.microsoft.com/office/drawing/2014/chart" uri="{C3380CC4-5D6E-409C-BE32-E72D297353CC}">
              <c16:uniqueId val="{00000001-33A4-46CA-A799-984BAF72FD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71.91</c:v>
                </c:pt>
                <c:pt idx="1">
                  <c:v>72.569999999999993</c:v>
                </c:pt>
                <c:pt idx="2">
                  <c:v>69.3</c:v>
                </c:pt>
                <c:pt idx="3">
                  <c:v>68.33</c:v>
                </c:pt>
                <c:pt idx="4">
                  <c:v>66.81</c:v>
                </c:pt>
              </c:numCache>
            </c:numRef>
          </c:val>
          <c:extLst>
            <c:ext xmlns:c16="http://schemas.microsoft.com/office/drawing/2014/chart" uri="{C3380CC4-5D6E-409C-BE32-E72D297353CC}">
              <c16:uniqueId val="{00000000-5BBF-41FC-8B0F-E27B168BB5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60.34</c:v>
                </c:pt>
                <c:pt idx="3">
                  <c:v>59.54</c:v>
                </c:pt>
                <c:pt idx="4">
                  <c:v>59.26</c:v>
                </c:pt>
              </c:numCache>
            </c:numRef>
          </c:val>
          <c:smooth val="0"/>
          <c:extLst>
            <c:ext xmlns:c16="http://schemas.microsoft.com/office/drawing/2014/chart" uri="{C3380CC4-5D6E-409C-BE32-E72D297353CC}">
              <c16:uniqueId val="{00000001-5BBF-41FC-8B0F-E27B168BB5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79.150000000000006</c:v>
                </c:pt>
                <c:pt idx="1">
                  <c:v>78.33</c:v>
                </c:pt>
                <c:pt idx="2">
                  <c:v>80.64</c:v>
                </c:pt>
                <c:pt idx="3">
                  <c:v>81.36</c:v>
                </c:pt>
                <c:pt idx="4">
                  <c:v>81.96</c:v>
                </c:pt>
              </c:numCache>
            </c:numRef>
          </c:val>
          <c:extLst>
            <c:ext xmlns:c16="http://schemas.microsoft.com/office/drawing/2014/chart" uri="{C3380CC4-5D6E-409C-BE32-E72D297353CC}">
              <c16:uniqueId val="{00000000-C290-48A7-BC1A-CBD65B2596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84.19</c:v>
                </c:pt>
                <c:pt idx="3">
                  <c:v>83.93</c:v>
                </c:pt>
                <c:pt idx="4">
                  <c:v>83.84</c:v>
                </c:pt>
              </c:numCache>
            </c:numRef>
          </c:val>
          <c:smooth val="0"/>
          <c:extLst>
            <c:ext xmlns:c16="http://schemas.microsoft.com/office/drawing/2014/chart" uri="{C3380CC4-5D6E-409C-BE32-E72D297353CC}">
              <c16:uniqueId val="{00000001-C290-48A7-BC1A-CBD65B2596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90.02</c:v>
                </c:pt>
                <c:pt idx="1">
                  <c:v>91.33</c:v>
                </c:pt>
                <c:pt idx="2">
                  <c:v>95.27</c:v>
                </c:pt>
                <c:pt idx="3">
                  <c:v>91.89</c:v>
                </c:pt>
                <c:pt idx="4">
                  <c:v>94.57</c:v>
                </c:pt>
              </c:numCache>
            </c:numRef>
          </c:val>
          <c:extLst>
            <c:ext xmlns:c16="http://schemas.microsoft.com/office/drawing/2014/chart" uri="{C3380CC4-5D6E-409C-BE32-E72D297353CC}">
              <c16:uniqueId val="{00000000-DA07-4B72-B8C8-CA014F8034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109.23</c:v>
                </c:pt>
                <c:pt idx="3">
                  <c:v>108.04</c:v>
                </c:pt>
                <c:pt idx="4">
                  <c:v>107.49</c:v>
                </c:pt>
              </c:numCache>
            </c:numRef>
          </c:val>
          <c:smooth val="0"/>
          <c:extLst>
            <c:ext xmlns:c16="http://schemas.microsoft.com/office/drawing/2014/chart" uri="{C3380CC4-5D6E-409C-BE32-E72D297353CC}">
              <c16:uniqueId val="{00000001-DA07-4B72-B8C8-CA014F8034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34.04</c:v>
                </c:pt>
                <c:pt idx="1">
                  <c:v>36.68</c:v>
                </c:pt>
                <c:pt idx="2">
                  <c:v>38.700000000000003</c:v>
                </c:pt>
                <c:pt idx="3">
                  <c:v>40.71</c:v>
                </c:pt>
                <c:pt idx="4">
                  <c:v>37.85</c:v>
                </c:pt>
              </c:numCache>
            </c:numRef>
          </c:val>
          <c:extLst>
            <c:ext xmlns:c16="http://schemas.microsoft.com/office/drawing/2014/chart" uri="{C3380CC4-5D6E-409C-BE32-E72D297353CC}">
              <c16:uniqueId val="{00000000-8077-4942-82E8-2B73725B0E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49.96</c:v>
                </c:pt>
                <c:pt idx="3">
                  <c:v>50.82</c:v>
                </c:pt>
                <c:pt idx="4">
                  <c:v>51.82</c:v>
                </c:pt>
              </c:numCache>
            </c:numRef>
          </c:val>
          <c:smooth val="0"/>
          <c:extLst>
            <c:ext xmlns:c16="http://schemas.microsoft.com/office/drawing/2014/chart" uri="{C3380CC4-5D6E-409C-BE32-E72D297353CC}">
              <c16:uniqueId val="{00000001-8077-4942-82E8-2B73725B0E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11.23</c:v>
                </c:pt>
                <c:pt idx="1">
                  <c:v>11.51</c:v>
                </c:pt>
                <c:pt idx="2">
                  <c:v>12.34</c:v>
                </c:pt>
                <c:pt idx="3">
                  <c:v>12.53</c:v>
                </c:pt>
                <c:pt idx="4">
                  <c:v>12.99</c:v>
                </c:pt>
              </c:numCache>
            </c:numRef>
          </c:val>
          <c:extLst>
            <c:ext xmlns:c16="http://schemas.microsoft.com/office/drawing/2014/chart" uri="{C3380CC4-5D6E-409C-BE32-E72D297353CC}">
              <c16:uniqueId val="{00000000-9FD9-46D4-92E9-5DF9315B3F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19.32</c:v>
                </c:pt>
                <c:pt idx="3">
                  <c:v>21.16</c:v>
                </c:pt>
                <c:pt idx="4">
                  <c:v>22.72</c:v>
                </c:pt>
              </c:numCache>
            </c:numRef>
          </c:val>
          <c:smooth val="0"/>
          <c:extLst>
            <c:ext xmlns:c16="http://schemas.microsoft.com/office/drawing/2014/chart" uri="{C3380CC4-5D6E-409C-BE32-E72D297353CC}">
              <c16:uniqueId val="{00000001-9FD9-46D4-92E9-5DF9315B3F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7.75</c:v>
                </c:pt>
                <c:pt idx="1">
                  <c:v>23.04</c:v>
                </c:pt>
                <c:pt idx="2">
                  <c:v>25.7</c:v>
                </c:pt>
                <c:pt idx="3">
                  <c:v>36.82</c:v>
                </c:pt>
                <c:pt idx="4">
                  <c:v>53.4</c:v>
                </c:pt>
              </c:numCache>
            </c:numRef>
          </c:val>
          <c:extLst>
            <c:ext xmlns:c16="http://schemas.microsoft.com/office/drawing/2014/chart" uri="{C3380CC4-5D6E-409C-BE32-E72D297353CC}">
              <c16:uniqueId val="{00000000-A551-4D58-AC99-833D8B65C5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4.6900000000000004</c:v>
                </c:pt>
                <c:pt idx="3">
                  <c:v>4.72</c:v>
                </c:pt>
                <c:pt idx="4">
                  <c:v>5.76</c:v>
                </c:pt>
              </c:numCache>
            </c:numRef>
          </c:val>
          <c:smooth val="0"/>
          <c:extLst>
            <c:ext xmlns:c16="http://schemas.microsoft.com/office/drawing/2014/chart" uri="{C3380CC4-5D6E-409C-BE32-E72D297353CC}">
              <c16:uniqueId val="{00000001-A551-4D58-AC99-833D8B65C5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184.14</c:v>
                </c:pt>
                <c:pt idx="1">
                  <c:v>169.1</c:v>
                </c:pt>
                <c:pt idx="2">
                  <c:v>156.41999999999999</c:v>
                </c:pt>
                <c:pt idx="3">
                  <c:v>165.14</c:v>
                </c:pt>
                <c:pt idx="4">
                  <c:v>137.94</c:v>
                </c:pt>
              </c:numCache>
            </c:numRef>
          </c:val>
          <c:extLst>
            <c:ext xmlns:c16="http://schemas.microsoft.com/office/drawing/2014/chart" uri="{C3380CC4-5D6E-409C-BE32-E72D297353CC}">
              <c16:uniqueId val="{00000000-2A15-42ED-A06A-295864563D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338.02</c:v>
                </c:pt>
                <c:pt idx="3">
                  <c:v>345.94</c:v>
                </c:pt>
                <c:pt idx="4">
                  <c:v>329.7</c:v>
                </c:pt>
              </c:numCache>
            </c:numRef>
          </c:val>
          <c:smooth val="0"/>
          <c:extLst>
            <c:ext xmlns:c16="http://schemas.microsoft.com/office/drawing/2014/chart" uri="{C3380CC4-5D6E-409C-BE32-E72D297353CC}">
              <c16:uniqueId val="{00000001-2A15-42ED-A06A-295864563D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871.65</c:v>
                </c:pt>
                <c:pt idx="1">
                  <c:v>910.15</c:v>
                </c:pt>
                <c:pt idx="2">
                  <c:v>856.71</c:v>
                </c:pt>
                <c:pt idx="3">
                  <c:v>846.03</c:v>
                </c:pt>
                <c:pt idx="4">
                  <c:v>852.74</c:v>
                </c:pt>
              </c:numCache>
            </c:numRef>
          </c:val>
          <c:extLst>
            <c:ext xmlns:c16="http://schemas.microsoft.com/office/drawing/2014/chart" uri="{C3380CC4-5D6E-409C-BE32-E72D297353CC}">
              <c16:uniqueId val="{00000000-2970-4FA6-A28A-7D7FDB7E48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379.91</c:v>
                </c:pt>
                <c:pt idx="3">
                  <c:v>386.61</c:v>
                </c:pt>
                <c:pt idx="4">
                  <c:v>381.56</c:v>
                </c:pt>
              </c:numCache>
            </c:numRef>
          </c:val>
          <c:smooth val="0"/>
          <c:extLst>
            <c:ext xmlns:c16="http://schemas.microsoft.com/office/drawing/2014/chart" uri="{C3380CC4-5D6E-409C-BE32-E72D297353CC}">
              <c16:uniqueId val="{00000001-2970-4FA6-A28A-7D7FDB7E48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79.62</c:v>
                </c:pt>
                <c:pt idx="1">
                  <c:v>78.849999999999994</c:v>
                </c:pt>
                <c:pt idx="2">
                  <c:v>83.62</c:v>
                </c:pt>
                <c:pt idx="3">
                  <c:v>80.28</c:v>
                </c:pt>
                <c:pt idx="4">
                  <c:v>82.75</c:v>
                </c:pt>
              </c:numCache>
            </c:numRef>
          </c:val>
          <c:extLst>
            <c:ext xmlns:c16="http://schemas.microsoft.com/office/drawing/2014/chart" uri="{C3380CC4-5D6E-409C-BE32-E72D297353CC}">
              <c16:uniqueId val="{00000000-644D-447E-9FCF-07C69926AE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98.3</c:v>
                </c:pt>
                <c:pt idx="3">
                  <c:v>93.82</c:v>
                </c:pt>
                <c:pt idx="4">
                  <c:v>95.04</c:v>
                </c:pt>
              </c:numCache>
            </c:numRef>
          </c:val>
          <c:smooth val="0"/>
          <c:extLst>
            <c:ext xmlns:c16="http://schemas.microsoft.com/office/drawing/2014/chart" uri="{C3380CC4-5D6E-409C-BE32-E72D297353CC}">
              <c16:uniqueId val="{00000001-644D-447E-9FCF-07C69926AE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231.6</c:v>
                </c:pt>
                <c:pt idx="1">
                  <c:v>222.06</c:v>
                </c:pt>
                <c:pt idx="2">
                  <c:v>223.62</c:v>
                </c:pt>
                <c:pt idx="3">
                  <c:v>233.39</c:v>
                </c:pt>
                <c:pt idx="4">
                  <c:v>226.47</c:v>
                </c:pt>
              </c:numCache>
            </c:numRef>
          </c:val>
          <c:extLst>
            <c:ext xmlns:c16="http://schemas.microsoft.com/office/drawing/2014/chart" uri="{C3380CC4-5D6E-409C-BE32-E72D297353CC}">
              <c16:uniqueId val="{00000000-0F72-48C3-A6B5-88EC4FDEDB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173.7</c:v>
                </c:pt>
                <c:pt idx="3">
                  <c:v>178.94</c:v>
                </c:pt>
                <c:pt idx="4">
                  <c:v>180.19</c:v>
                </c:pt>
              </c:numCache>
            </c:numRef>
          </c:val>
          <c:smooth val="0"/>
          <c:extLst>
            <c:ext xmlns:c16="http://schemas.microsoft.com/office/drawing/2014/chart" uri="{C3380CC4-5D6E-409C-BE32-E72D297353CC}">
              <c16:uniqueId val="{00000001-0F72-48C3-A6B5-88EC4FDEDB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京都府　京丹後市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51031</v>
      </c>
      <c r="AM8" s="44"/>
      <c r="AN8" s="44"/>
      <c r="AO8" s="44"/>
      <c r="AP8" s="44"/>
      <c r="AQ8" s="44"/>
      <c r="AR8" s="44"/>
      <c r="AS8" s="44"/>
      <c r="AT8" s="45">
        <f>データ!$S$6</f>
        <v>501.44</v>
      </c>
      <c r="AU8" s="46"/>
      <c r="AV8" s="46"/>
      <c r="AW8" s="46"/>
      <c r="AX8" s="46"/>
      <c r="AY8" s="46"/>
      <c r="AZ8" s="46"/>
      <c r="BA8" s="46"/>
      <c r="BB8" s="47">
        <f>データ!$T$6</f>
        <v>101.77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47.17</v>
      </c>
      <c r="J10" s="46"/>
      <c r="K10" s="46"/>
      <c r="L10" s="46"/>
      <c r="M10" s="46"/>
      <c r="N10" s="46"/>
      <c r="O10" s="80"/>
      <c r="P10" s="47">
        <f>データ!$P$6</f>
        <v>93.6</v>
      </c>
      <c r="Q10" s="47"/>
      <c r="R10" s="47"/>
      <c r="S10" s="47"/>
      <c r="T10" s="47"/>
      <c r="U10" s="47"/>
      <c r="V10" s="47"/>
      <c r="W10" s="44">
        <f>データ!$Q$6</f>
        <v>3751</v>
      </c>
      <c r="X10" s="44"/>
      <c r="Y10" s="44"/>
      <c r="Z10" s="44"/>
      <c r="AA10" s="44"/>
      <c r="AB10" s="44"/>
      <c r="AC10" s="44"/>
      <c r="AD10" s="2"/>
      <c r="AE10" s="2"/>
      <c r="AF10" s="2"/>
      <c r="AG10" s="2"/>
      <c r="AH10" s="2"/>
      <c r="AI10" s="2"/>
      <c r="AJ10" s="2"/>
      <c r="AK10" s="2"/>
      <c r="AL10" s="44">
        <f>データ!$U$6</f>
        <v>47332</v>
      </c>
      <c r="AM10" s="44"/>
      <c r="AN10" s="44"/>
      <c r="AO10" s="44"/>
      <c r="AP10" s="44"/>
      <c r="AQ10" s="44"/>
      <c r="AR10" s="44"/>
      <c r="AS10" s="44"/>
      <c r="AT10" s="45">
        <f>データ!$V$6</f>
        <v>93.58</v>
      </c>
      <c r="AU10" s="46"/>
      <c r="AV10" s="46"/>
      <c r="AW10" s="46"/>
      <c r="AX10" s="46"/>
      <c r="AY10" s="46"/>
      <c r="AZ10" s="46"/>
      <c r="BA10" s="46"/>
      <c r="BB10" s="47">
        <f>データ!$W$6</f>
        <v>505.79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cgVmbD1+rQIjF+/yOpTznlvUMWV/Nf2hlGmdBBvxleQ599WD/95IiLvchdXm9xqk8bsQ7TF+z23AXtbcBcI0g==" saltValue="4NotLaQ+ZveAc2AAjuZjL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262129</v>
      </c>
      <c r="D6" s="20">
        <f t="shared" si="3"/>
        <v>46</v>
      </c>
      <c r="E6" s="20">
        <f t="shared" si="3"/>
        <v>1</v>
      </c>
      <c r="F6" s="20">
        <f t="shared" si="3"/>
        <v>0</v>
      </c>
      <c r="G6" s="20">
        <f t="shared" si="3"/>
        <v>1</v>
      </c>
      <c r="H6" s="20" t="str">
        <f t="shared" si="3"/>
        <v>京都府　京丹後市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47.17</v>
      </c>
      <c r="P6" s="21">
        <f t="shared" si="3"/>
        <v>93.6</v>
      </c>
      <c r="Q6" s="21">
        <f t="shared" si="3"/>
        <v>3751</v>
      </c>
      <c r="R6" s="21">
        <f t="shared" si="3"/>
        <v>51031</v>
      </c>
      <c r="S6" s="21">
        <f t="shared" si="3"/>
        <v>501.44</v>
      </c>
      <c r="T6" s="21">
        <f t="shared" si="3"/>
        <v>101.77</v>
      </c>
      <c r="U6" s="21">
        <f t="shared" si="3"/>
        <v>47332</v>
      </c>
      <c r="V6" s="21">
        <f t="shared" si="3"/>
        <v>93.58</v>
      </c>
      <c r="W6" s="21">
        <f t="shared" si="3"/>
        <v>505.79</v>
      </c>
      <c r="X6" s="22">
        <f>IF(X7="",NA(),X7)</f>
        <v>90.02</v>
      </c>
      <c r="Y6" s="22">
        <f t="shared" ref="Y6:AG6" si="4">IF(Y7="",NA(),Y7)</f>
        <v>91.33</v>
      </c>
      <c r="Z6" s="22">
        <f t="shared" si="4"/>
        <v>95.27</v>
      </c>
      <c r="AA6" s="22">
        <f t="shared" si="4"/>
        <v>91.89</v>
      </c>
      <c r="AB6" s="22">
        <f t="shared" si="4"/>
        <v>94.57</v>
      </c>
      <c r="AC6" s="22">
        <f t="shared" si="4"/>
        <v>111.17</v>
      </c>
      <c r="AD6" s="22">
        <f t="shared" si="4"/>
        <v>110.91</v>
      </c>
      <c r="AE6" s="22">
        <f t="shared" si="4"/>
        <v>109.23</v>
      </c>
      <c r="AF6" s="22">
        <f t="shared" si="4"/>
        <v>108.04</v>
      </c>
      <c r="AG6" s="22">
        <f t="shared" si="4"/>
        <v>107.49</v>
      </c>
      <c r="AH6" s="21" t="str">
        <f>IF(AH7="","",IF(AH7="-","【-】","【"&amp;SUBSTITUTE(TEXT(AH7,"#,##0.00"),"-","△")&amp;"】"))</f>
        <v>【108.24】</v>
      </c>
      <c r="AI6" s="22">
        <f>IF(AI7="",NA(),AI7)</f>
        <v>7.75</v>
      </c>
      <c r="AJ6" s="22">
        <f t="shared" ref="AJ6:AR6" si="5">IF(AJ7="",NA(),AJ7)</f>
        <v>23.04</v>
      </c>
      <c r="AK6" s="22">
        <f t="shared" si="5"/>
        <v>25.7</v>
      </c>
      <c r="AL6" s="22">
        <f t="shared" si="5"/>
        <v>36.82</v>
      </c>
      <c r="AM6" s="22">
        <f t="shared" si="5"/>
        <v>53.4</v>
      </c>
      <c r="AN6" s="22">
        <f t="shared" si="5"/>
        <v>0.78</v>
      </c>
      <c r="AO6" s="22">
        <f t="shared" si="5"/>
        <v>0.92</v>
      </c>
      <c r="AP6" s="22">
        <f t="shared" si="5"/>
        <v>4.6900000000000004</v>
      </c>
      <c r="AQ6" s="22">
        <f t="shared" si="5"/>
        <v>4.72</v>
      </c>
      <c r="AR6" s="22">
        <f t="shared" si="5"/>
        <v>5.76</v>
      </c>
      <c r="AS6" s="21" t="str">
        <f>IF(AS7="","",IF(AS7="-","【-】","【"&amp;SUBSTITUTE(TEXT(AS7,"#,##0.00"),"-","△")&amp;"】"))</f>
        <v>【1.50】</v>
      </c>
      <c r="AT6" s="22">
        <f>IF(AT7="",NA(),AT7)</f>
        <v>184.14</v>
      </c>
      <c r="AU6" s="22">
        <f t="shared" ref="AU6:BC6" si="6">IF(AU7="",NA(),AU7)</f>
        <v>169.1</v>
      </c>
      <c r="AV6" s="22">
        <f t="shared" si="6"/>
        <v>156.41999999999999</v>
      </c>
      <c r="AW6" s="22">
        <f t="shared" si="6"/>
        <v>165.14</v>
      </c>
      <c r="AX6" s="22">
        <f t="shared" si="6"/>
        <v>137.94</v>
      </c>
      <c r="AY6" s="22">
        <f t="shared" si="6"/>
        <v>360.86</v>
      </c>
      <c r="AZ6" s="22">
        <f t="shared" si="6"/>
        <v>350.79</v>
      </c>
      <c r="BA6" s="22">
        <f t="shared" si="6"/>
        <v>338.02</v>
      </c>
      <c r="BB6" s="22">
        <f t="shared" si="6"/>
        <v>345.94</v>
      </c>
      <c r="BC6" s="22">
        <f t="shared" si="6"/>
        <v>329.7</v>
      </c>
      <c r="BD6" s="21" t="str">
        <f>IF(BD7="","",IF(BD7="-","【-】","【"&amp;SUBSTITUTE(TEXT(BD7,"#,##0.00"),"-","△")&amp;"】"))</f>
        <v>【243.36】</v>
      </c>
      <c r="BE6" s="22">
        <f>IF(BE7="",NA(),BE7)</f>
        <v>871.65</v>
      </c>
      <c r="BF6" s="22">
        <f t="shared" ref="BF6:BN6" si="7">IF(BF7="",NA(),BF7)</f>
        <v>910.15</v>
      </c>
      <c r="BG6" s="22">
        <f t="shared" si="7"/>
        <v>856.71</v>
      </c>
      <c r="BH6" s="22">
        <f t="shared" si="7"/>
        <v>846.03</v>
      </c>
      <c r="BI6" s="22">
        <f t="shared" si="7"/>
        <v>852.74</v>
      </c>
      <c r="BJ6" s="22">
        <f t="shared" si="7"/>
        <v>309.27999999999997</v>
      </c>
      <c r="BK6" s="22">
        <f t="shared" si="7"/>
        <v>322.92</v>
      </c>
      <c r="BL6" s="22">
        <f t="shared" si="7"/>
        <v>379.91</v>
      </c>
      <c r="BM6" s="22">
        <f t="shared" si="7"/>
        <v>386.61</v>
      </c>
      <c r="BN6" s="22">
        <f t="shared" si="7"/>
        <v>381.56</v>
      </c>
      <c r="BO6" s="21" t="str">
        <f>IF(BO7="","",IF(BO7="-","【-】","【"&amp;SUBSTITUTE(TEXT(BO7,"#,##0.00"),"-","△")&amp;"】"))</f>
        <v>【265.93】</v>
      </c>
      <c r="BP6" s="22">
        <f>IF(BP7="",NA(),BP7)</f>
        <v>79.62</v>
      </c>
      <c r="BQ6" s="22">
        <f t="shared" ref="BQ6:BY6" si="8">IF(BQ7="",NA(),BQ7)</f>
        <v>78.849999999999994</v>
      </c>
      <c r="BR6" s="22">
        <f t="shared" si="8"/>
        <v>83.62</v>
      </c>
      <c r="BS6" s="22">
        <f t="shared" si="8"/>
        <v>80.28</v>
      </c>
      <c r="BT6" s="22">
        <f t="shared" si="8"/>
        <v>82.75</v>
      </c>
      <c r="BU6" s="22">
        <f t="shared" si="8"/>
        <v>103.32</v>
      </c>
      <c r="BV6" s="22">
        <f t="shared" si="8"/>
        <v>100.85</v>
      </c>
      <c r="BW6" s="22">
        <f t="shared" si="8"/>
        <v>98.3</v>
      </c>
      <c r="BX6" s="22">
        <f t="shared" si="8"/>
        <v>93.82</v>
      </c>
      <c r="BY6" s="22">
        <f t="shared" si="8"/>
        <v>95.04</v>
      </c>
      <c r="BZ6" s="21" t="str">
        <f>IF(BZ7="","",IF(BZ7="-","【-】","【"&amp;SUBSTITUTE(TEXT(BZ7,"#,##0.00"),"-","△")&amp;"】"))</f>
        <v>【97.82】</v>
      </c>
      <c r="CA6" s="22">
        <f>IF(CA7="",NA(),CA7)</f>
        <v>231.6</v>
      </c>
      <c r="CB6" s="22">
        <f t="shared" ref="CB6:CJ6" si="9">IF(CB7="",NA(),CB7)</f>
        <v>222.06</v>
      </c>
      <c r="CC6" s="22">
        <f t="shared" si="9"/>
        <v>223.62</v>
      </c>
      <c r="CD6" s="22">
        <f t="shared" si="9"/>
        <v>233.39</v>
      </c>
      <c r="CE6" s="22">
        <f t="shared" si="9"/>
        <v>226.47</v>
      </c>
      <c r="CF6" s="22">
        <f t="shared" si="9"/>
        <v>168.56</v>
      </c>
      <c r="CG6" s="22">
        <f t="shared" si="9"/>
        <v>167.1</v>
      </c>
      <c r="CH6" s="22">
        <f t="shared" si="9"/>
        <v>173.7</v>
      </c>
      <c r="CI6" s="22">
        <f t="shared" si="9"/>
        <v>178.94</v>
      </c>
      <c r="CJ6" s="22">
        <f t="shared" si="9"/>
        <v>180.19</v>
      </c>
      <c r="CK6" s="21" t="str">
        <f>IF(CK7="","",IF(CK7="-","【-】","【"&amp;SUBSTITUTE(TEXT(CK7,"#,##0.00"),"-","△")&amp;"】"))</f>
        <v>【177.56】</v>
      </c>
      <c r="CL6" s="22">
        <f>IF(CL7="",NA(),CL7)</f>
        <v>71.91</v>
      </c>
      <c r="CM6" s="22">
        <f t="shared" ref="CM6:CU6" si="10">IF(CM7="",NA(),CM7)</f>
        <v>72.569999999999993</v>
      </c>
      <c r="CN6" s="22">
        <f t="shared" si="10"/>
        <v>69.3</v>
      </c>
      <c r="CO6" s="22">
        <f t="shared" si="10"/>
        <v>68.33</v>
      </c>
      <c r="CP6" s="22">
        <f t="shared" si="10"/>
        <v>66.81</v>
      </c>
      <c r="CQ6" s="22">
        <f t="shared" si="10"/>
        <v>59.51</v>
      </c>
      <c r="CR6" s="22">
        <f t="shared" si="10"/>
        <v>59.91</v>
      </c>
      <c r="CS6" s="22">
        <f t="shared" si="10"/>
        <v>60.34</v>
      </c>
      <c r="CT6" s="22">
        <f t="shared" si="10"/>
        <v>59.54</v>
      </c>
      <c r="CU6" s="22">
        <f t="shared" si="10"/>
        <v>59.26</v>
      </c>
      <c r="CV6" s="21" t="str">
        <f>IF(CV7="","",IF(CV7="-","【-】","【"&amp;SUBSTITUTE(TEXT(CV7,"#,##0.00"),"-","△")&amp;"】"))</f>
        <v>【59.81】</v>
      </c>
      <c r="CW6" s="22">
        <f>IF(CW7="",NA(),CW7)</f>
        <v>79.150000000000006</v>
      </c>
      <c r="CX6" s="22">
        <f t="shared" ref="CX6:DF6" si="11">IF(CX7="",NA(),CX7)</f>
        <v>78.33</v>
      </c>
      <c r="CY6" s="22">
        <f t="shared" si="11"/>
        <v>80.64</v>
      </c>
      <c r="CZ6" s="22">
        <f t="shared" si="11"/>
        <v>81.36</v>
      </c>
      <c r="DA6" s="22">
        <f t="shared" si="11"/>
        <v>81.96</v>
      </c>
      <c r="DB6" s="22">
        <f t="shared" si="11"/>
        <v>87.08</v>
      </c>
      <c r="DC6" s="22">
        <f t="shared" si="11"/>
        <v>87.26</v>
      </c>
      <c r="DD6" s="22">
        <f t="shared" si="11"/>
        <v>84.19</v>
      </c>
      <c r="DE6" s="22">
        <f t="shared" si="11"/>
        <v>83.93</v>
      </c>
      <c r="DF6" s="22">
        <f t="shared" si="11"/>
        <v>83.84</v>
      </c>
      <c r="DG6" s="21" t="str">
        <f>IF(DG7="","",IF(DG7="-","【-】","【"&amp;SUBSTITUTE(TEXT(DG7,"#,##0.00"),"-","△")&amp;"】"))</f>
        <v>【89.42】</v>
      </c>
      <c r="DH6" s="22">
        <f>IF(DH7="",NA(),DH7)</f>
        <v>34.04</v>
      </c>
      <c r="DI6" s="22">
        <f t="shared" ref="DI6:DQ6" si="12">IF(DI7="",NA(),DI7)</f>
        <v>36.68</v>
      </c>
      <c r="DJ6" s="22">
        <f t="shared" si="12"/>
        <v>38.700000000000003</v>
      </c>
      <c r="DK6" s="22">
        <f t="shared" si="12"/>
        <v>40.71</v>
      </c>
      <c r="DL6" s="22">
        <f t="shared" si="12"/>
        <v>37.85</v>
      </c>
      <c r="DM6" s="22">
        <f t="shared" si="12"/>
        <v>48.55</v>
      </c>
      <c r="DN6" s="22">
        <f t="shared" si="12"/>
        <v>49.2</v>
      </c>
      <c r="DO6" s="22">
        <f t="shared" si="12"/>
        <v>49.96</v>
      </c>
      <c r="DP6" s="22">
        <f t="shared" si="12"/>
        <v>50.82</v>
      </c>
      <c r="DQ6" s="22">
        <f t="shared" si="12"/>
        <v>51.82</v>
      </c>
      <c r="DR6" s="21" t="str">
        <f>IF(DR7="","",IF(DR7="-","【-】","【"&amp;SUBSTITUTE(TEXT(DR7,"#,##0.00"),"-","△")&amp;"】"))</f>
        <v>【52.02】</v>
      </c>
      <c r="DS6" s="22">
        <f>IF(DS7="",NA(),DS7)</f>
        <v>11.23</v>
      </c>
      <c r="DT6" s="22">
        <f t="shared" ref="DT6:EB6" si="13">IF(DT7="",NA(),DT7)</f>
        <v>11.51</v>
      </c>
      <c r="DU6" s="22">
        <f t="shared" si="13"/>
        <v>12.34</v>
      </c>
      <c r="DV6" s="22">
        <f t="shared" si="13"/>
        <v>12.53</v>
      </c>
      <c r="DW6" s="22">
        <f t="shared" si="13"/>
        <v>12.99</v>
      </c>
      <c r="DX6" s="22">
        <f t="shared" si="13"/>
        <v>17.11</v>
      </c>
      <c r="DY6" s="22">
        <f t="shared" si="13"/>
        <v>18.329999999999998</v>
      </c>
      <c r="DZ6" s="22">
        <f t="shared" si="13"/>
        <v>19.32</v>
      </c>
      <c r="EA6" s="22">
        <f t="shared" si="13"/>
        <v>21.16</v>
      </c>
      <c r="EB6" s="22">
        <f t="shared" si="13"/>
        <v>22.72</v>
      </c>
      <c r="EC6" s="21" t="str">
        <f>IF(EC7="","",IF(EC7="-","【-】","【"&amp;SUBSTITUTE(TEXT(EC7,"#,##0.00"),"-","△")&amp;"】"))</f>
        <v>【25.37】</v>
      </c>
      <c r="ED6" s="22">
        <f>IF(ED7="",NA(),ED7)</f>
        <v>0.62</v>
      </c>
      <c r="EE6" s="22">
        <f t="shared" ref="EE6:EM6" si="14">IF(EE7="",NA(),EE7)</f>
        <v>1.27</v>
      </c>
      <c r="EF6" s="22">
        <f t="shared" si="14"/>
        <v>0.8</v>
      </c>
      <c r="EG6" s="22">
        <f t="shared" si="14"/>
        <v>1.1000000000000001</v>
      </c>
      <c r="EH6" s="22">
        <f t="shared" si="14"/>
        <v>0.94</v>
      </c>
      <c r="EI6" s="22">
        <f t="shared" si="14"/>
        <v>0.63</v>
      </c>
      <c r="EJ6" s="22">
        <f t="shared" si="14"/>
        <v>0.6</v>
      </c>
      <c r="EK6" s="22">
        <f t="shared" si="14"/>
        <v>0.52</v>
      </c>
      <c r="EL6" s="22">
        <f t="shared" si="14"/>
        <v>0.48</v>
      </c>
      <c r="EM6" s="22">
        <f t="shared" si="14"/>
        <v>0.48</v>
      </c>
      <c r="EN6" s="21" t="str">
        <f>IF(EN7="","",IF(EN7="-","【-】","【"&amp;SUBSTITUTE(TEXT(EN7,"#,##0.00"),"-","△")&amp;"】"))</f>
        <v>【0.62】</v>
      </c>
    </row>
    <row r="7" spans="1:144" s="23" customFormat="1" x14ac:dyDescent="0.15">
      <c r="A7" s="15"/>
      <c r="B7" s="24">
        <v>2023</v>
      </c>
      <c r="C7" s="24">
        <v>262129</v>
      </c>
      <c r="D7" s="24">
        <v>46</v>
      </c>
      <c r="E7" s="24">
        <v>1</v>
      </c>
      <c r="F7" s="24">
        <v>0</v>
      </c>
      <c r="G7" s="24">
        <v>1</v>
      </c>
      <c r="H7" s="24" t="s">
        <v>93</v>
      </c>
      <c r="I7" s="24" t="s">
        <v>94</v>
      </c>
      <c r="J7" s="24" t="s">
        <v>95</v>
      </c>
      <c r="K7" s="24" t="s">
        <v>96</v>
      </c>
      <c r="L7" s="24" t="s">
        <v>97</v>
      </c>
      <c r="M7" s="24" t="s">
        <v>98</v>
      </c>
      <c r="N7" s="25" t="s">
        <v>99</v>
      </c>
      <c r="O7" s="25">
        <v>47.17</v>
      </c>
      <c r="P7" s="25">
        <v>93.6</v>
      </c>
      <c r="Q7" s="25">
        <v>3751</v>
      </c>
      <c r="R7" s="25">
        <v>51031</v>
      </c>
      <c r="S7" s="25">
        <v>501.44</v>
      </c>
      <c r="T7" s="25">
        <v>101.77</v>
      </c>
      <c r="U7" s="25">
        <v>47332</v>
      </c>
      <c r="V7" s="25">
        <v>93.58</v>
      </c>
      <c r="W7" s="25">
        <v>505.79</v>
      </c>
      <c r="X7" s="25">
        <v>90.02</v>
      </c>
      <c r="Y7" s="25">
        <v>91.33</v>
      </c>
      <c r="Z7" s="25">
        <v>95.27</v>
      </c>
      <c r="AA7" s="25">
        <v>91.89</v>
      </c>
      <c r="AB7" s="25">
        <v>94.57</v>
      </c>
      <c r="AC7" s="25">
        <v>111.17</v>
      </c>
      <c r="AD7" s="25">
        <v>110.91</v>
      </c>
      <c r="AE7" s="25">
        <v>109.23</v>
      </c>
      <c r="AF7" s="25">
        <v>108.04</v>
      </c>
      <c r="AG7" s="25">
        <v>107.49</v>
      </c>
      <c r="AH7" s="25">
        <v>108.24</v>
      </c>
      <c r="AI7" s="25">
        <v>7.75</v>
      </c>
      <c r="AJ7" s="25">
        <v>23.04</v>
      </c>
      <c r="AK7" s="25">
        <v>25.7</v>
      </c>
      <c r="AL7" s="25">
        <v>36.82</v>
      </c>
      <c r="AM7" s="25">
        <v>53.4</v>
      </c>
      <c r="AN7" s="25">
        <v>0.78</v>
      </c>
      <c r="AO7" s="25">
        <v>0.92</v>
      </c>
      <c r="AP7" s="25">
        <v>4.6900000000000004</v>
      </c>
      <c r="AQ7" s="25">
        <v>4.72</v>
      </c>
      <c r="AR7" s="25">
        <v>5.76</v>
      </c>
      <c r="AS7" s="25">
        <v>1.5</v>
      </c>
      <c r="AT7" s="25">
        <v>184.14</v>
      </c>
      <c r="AU7" s="25">
        <v>169.1</v>
      </c>
      <c r="AV7" s="25">
        <v>156.41999999999999</v>
      </c>
      <c r="AW7" s="25">
        <v>165.14</v>
      </c>
      <c r="AX7" s="25">
        <v>137.94</v>
      </c>
      <c r="AY7" s="25">
        <v>360.86</v>
      </c>
      <c r="AZ7" s="25">
        <v>350.79</v>
      </c>
      <c r="BA7" s="25">
        <v>338.02</v>
      </c>
      <c r="BB7" s="25">
        <v>345.94</v>
      </c>
      <c r="BC7" s="25">
        <v>329.7</v>
      </c>
      <c r="BD7" s="25">
        <v>243.36</v>
      </c>
      <c r="BE7" s="25">
        <v>871.65</v>
      </c>
      <c r="BF7" s="25">
        <v>910.15</v>
      </c>
      <c r="BG7" s="25">
        <v>856.71</v>
      </c>
      <c r="BH7" s="25">
        <v>846.03</v>
      </c>
      <c r="BI7" s="25">
        <v>852.74</v>
      </c>
      <c r="BJ7" s="25">
        <v>309.27999999999997</v>
      </c>
      <c r="BK7" s="25">
        <v>322.92</v>
      </c>
      <c r="BL7" s="25">
        <v>379.91</v>
      </c>
      <c r="BM7" s="25">
        <v>386.61</v>
      </c>
      <c r="BN7" s="25">
        <v>381.56</v>
      </c>
      <c r="BO7" s="25">
        <v>265.93</v>
      </c>
      <c r="BP7" s="25">
        <v>79.62</v>
      </c>
      <c r="BQ7" s="25">
        <v>78.849999999999994</v>
      </c>
      <c r="BR7" s="25">
        <v>83.62</v>
      </c>
      <c r="BS7" s="25">
        <v>80.28</v>
      </c>
      <c r="BT7" s="25">
        <v>82.75</v>
      </c>
      <c r="BU7" s="25">
        <v>103.32</v>
      </c>
      <c r="BV7" s="25">
        <v>100.85</v>
      </c>
      <c r="BW7" s="25">
        <v>98.3</v>
      </c>
      <c r="BX7" s="25">
        <v>93.82</v>
      </c>
      <c r="BY7" s="25">
        <v>95.04</v>
      </c>
      <c r="BZ7" s="25">
        <v>97.82</v>
      </c>
      <c r="CA7" s="25">
        <v>231.6</v>
      </c>
      <c r="CB7" s="25">
        <v>222.06</v>
      </c>
      <c r="CC7" s="25">
        <v>223.62</v>
      </c>
      <c r="CD7" s="25">
        <v>233.39</v>
      </c>
      <c r="CE7" s="25">
        <v>226.47</v>
      </c>
      <c r="CF7" s="25">
        <v>168.56</v>
      </c>
      <c r="CG7" s="25">
        <v>167.1</v>
      </c>
      <c r="CH7" s="25">
        <v>173.7</v>
      </c>
      <c r="CI7" s="25">
        <v>178.94</v>
      </c>
      <c r="CJ7" s="25">
        <v>180.19</v>
      </c>
      <c r="CK7" s="25">
        <v>177.56</v>
      </c>
      <c r="CL7" s="25">
        <v>71.91</v>
      </c>
      <c r="CM7" s="25">
        <v>72.569999999999993</v>
      </c>
      <c r="CN7" s="25">
        <v>69.3</v>
      </c>
      <c r="CO7" s="25">
        <v>68.33</v>
      </c>
      <c r="CP7" s="25">
        <v>66.81</v>
      </c>
      <c r="CQ7" s="25">
        <v>59.51</v>
      </c>
      <c r="CR7" s="25">
        <v>59.91</v>
      </c>
      <c r="CS7" s="25">
        <v>60.34</v>
      </c>
      <c r="CT7" s="25">
        <v>59.54</v>
      </c>
      <c r="CU7" s="25">
        <v>59.26</v>
      </c>
      <c r="CV7" s="25">
        <v>59.81</v>
      </c>
      <c r="CW7" s="25">
        <v>79.150000000000006</v>
      </c>
      <c r="CX7" s="25">
        <v>78.33</v>
      </c>
      <c r="CY7" s="25">
        <v>80.64</v>
      </c>
      <c r="CZ7" s="25">
        <v>81.36</v>
      </c>
      <c r="DA7" s="25">
        <v>81.96</v>
      </c>
      <c r="DB7" s="25">
        <v>87.08</v>
      </c>
      <c r="DC7" s="25">
        <v>87.26</v>
      </c>
      <c r="DD7" s="25">
        <v>84.19</v>
      </c>
      <c r="DE7" s="25">
        <v>83.93</v>
      </c>
      <c r="DF7" s="25">
        <v>83.84</v>
      </c>
      <c r="DG7" s="25">
        <v>89.42</v>
      </c>
      <c r="DH7" s="25">
        <v>34.04</v>
      </c>
      <c r="DI7" s="25">
        <v>36.68</v>
      </c>
      <c r="DJ7" s="25">
        <v>38.700000000000003</v>
      </c>
      <c r="DK7" s="25">
        <v>40.71</v>
      </c>
      <c r="DL7" s="25">
        <v>37.85</v>
      </c>
      <c r="DM7" s="25">
        <v>48.55</v>
      </c>
      <c r="DN7" s="25">
        <v>49.2</v>
      </c>
      <c r="DO7" s="25">
        <v>49.96</v>
      </c>
      <c r="DP7" s="25">
        <v>50.82</v>
      </c>
      <c r="DQ7" s="25">
        <v>51.82</v>
      </c>
      <c r="DR7" s="25">
        <v>52.02</v>
      </c>
      <c r="DS7" s="25">
        <v>11.23</v>
      </c>
      <c r="DT7" s="25">
        <v>11.51</v>
      </c>
      <c r="DU7" s="25">
        <v>12.34</v>
      </c>
      <c r="DV7" s="25">
        <v>12.53</v>
      </c>
      <c r="DW7" s="25">
        <v>12.99</v>
      </c>
      <c r="DX7" s="25">
        <v>17.11</v>
      </c>
      <c r="DY7" s="25">
        <v>18.329999999999998</v>
      </c>
      <c r="DZ7" s="25">
        <v>19.32</v>
      </c>
      <c r="EA7" s="25">
        <v>21.16</v>
      </c>
      <c r="EB7" s="25">
        <v>22.72</v>
      </c>
      <c r="EC7" s="25">
        <v>25.37</v>
      </c>
      <c r="ED7" s="25">
        <v>0.62</v>
      </c>
      <c r="EE7" s="25">
        <v>1.27</v>
      </c>
      <c r="EF7" s="25">
        <v>0.8</v>
      </c>
      <c r="EG7" s="25">
        <v>1.1000000000000001</v>
      </c>
      <c r="EH7" s="25">
        <v>0.94</v>
      </c>
      <c r="EI7" s="25">
        <v>0.63</v>
      </c>
      <c r="EJ7" s="25">
        <v>0.6</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2025-01-30T11:17:47Z</cp:lastPrinted>
  <dcterms:created xsi:type="dcterms:W3CDTF">2025-01-24T06:51:30Z</dcterms:created>
  <dcterms:modified xsi:type="dcterms:W3CDTF">2025-03-03T12:18:59Z</dcterms:modified>
  <cp:category/>
</cp:coreProperties>
</file>