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総務部\財政課\財政係\★予算開示（予算編成過程以外）★\財政状況資料集（H22決算～）\R2年度決算\R4.3.31_【京都府自治振興課依頼】令和２年度財政状況資料集作成（３月分）のHP公表について\"/>
    </mc:Choice>
  </mc:AlternateContent>
  <xr:revisionPtr revIDLastSave="0" documentId="13_ncr:1_{415CF110-0C18-4F8A-A8B3-53F1EC2DC727}" xr6:coauthVersionLast="36" xr6:coauthVersionMax="36" xr10:uidLastSave="{00000000-0000-0000-0000-000000000000}"/>
  <bookViews>
    <workbookView xWindow="0" yWindow="0" windowWidth="28800" windowHeight="98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definedNames>
    <definedName name="_xlnm.Print_Area" localSheetId="3">財政比較分析表!$A$1:$DP$97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G36" i="10"/>
  <c r="BE36" i="10"/>
  <c r="AO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<sst xmlns="http://schemas.openxmlformats.org/spreadsheetml/2006/main" count="1108" uniqueCount="625">
  <si>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</si>
  <si>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</si>
  <si>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</si>
  <si>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</si>
  <si>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</si>
  <si>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</si>
  <si>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</si>
  <si>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</si>
  <si>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</si>
  <si>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</si>
  <si>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</si>
  <si>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</si>
  <si>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</si>
  <si>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</si>
  <si>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</si>
  <si>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</si>
  <si>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</si>
  <si>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</si>
  <si>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</si>
  <si>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</si>
  <si>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</si>
  <si>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</si>
  <si>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</si>
  <si>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</si>
  <si>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</si>
  <si>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</si>
  <si>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</si>
  <si>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</si>
  <si>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</si>
  <si>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</si>
  <si>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</si>
  <si>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</si>
  <si>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</si>
  <si>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</si>
  <si>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</si>
  <si>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</si>
  <si>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</si>
  <si>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</si>
  <si>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</si>
  <si>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</si>
  <si>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</si>
  <si>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</si>
  <si>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</si>
  <si>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</si>
  <si>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</si>
  <si>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</si>
  <si>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</si>
  <si>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</si>
  <si>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</si>
  <si>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</si>
  <si>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</si>
  <si>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</si>
  <si>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</si>
  <si>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</si>
  <si>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</si>
  <si>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</si>
  <si>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</si>
  <si>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</si>
  <si>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</si>
  <si>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</si>
  <si>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</si>
  <si>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</si>
  <si>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</si>
  <si>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</si>
  <si>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</si>
  <si>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</si>
  <si>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</si>
  <si>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</si>
  <si>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</si>
  <si>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</si>
  <si>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</si>
  <si>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</si>
  <si>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</si>
  <si>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</si>
  <si>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</si>
  <si>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</si>
  <si>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</si>
  <si>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</si>
  <si>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</si>
  <si>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</si>
  <si>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</si>
  <si>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</si>
  <si>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</si>
  <si>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</si>
  <si>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</si>
  <si>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</si>
  <si>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</si>
  <si>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</si>
  <si>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</si>
  <si>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</si>
  <si>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</si>
  <si>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</si>
  <si>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</si>
  <si>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</si>
  <si>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</si>
  <si>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</si>
  <si>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</si>
  <si>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</si>
  <si>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京丹後市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</si>
  <si>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</si>
  <si>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</si>
  <si>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</si>
  <si>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</si>
  <si>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</si>
  <si>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</si>
  <si>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</si>
  <si>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</si>
  <si>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</si>
  <si>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</si>
  <si>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</si>
  <si>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</si>
  <si>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</si>
  <si>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</si>
  <si>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</si>
  <si>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</si>
  <si>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</si>
  <si>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</si>
  <si>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</si>
  <si>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</si>
  <si>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</si>
  <si>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</si>
  <si>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</si>
  <si>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</si>
  <si>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</si>
  <si>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</si>
  <si>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</si>
  <si>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</si>
  <si>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</si>
  <si>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</si>
  <si>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</si>
  <si>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</si>
  <si>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</si>
  <si>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</si>
  <si>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</si>
  <si>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</si>
  <si>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</si>
  <si>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</si>
  <si>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</si>
  <si>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</si>
  <si>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</si>
  <si>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</si>
  <si>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</si>
  <si>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</si>
  <si>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</si>
  <si>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</si>
  <si>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</si>
  <si>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</si>
  <si>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</si>
  <si>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</si>
  <si>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</si>
  <si>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</si>
  <si>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</si>
  <si>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病院事業会計</t>
    <phoneticPr fontId="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</si>
  <si>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</si>
  <si>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</si>
  <si>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</si>
  <si>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</si>
  <si>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</si>
  <si>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</si>
  <si>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</si>
  <si>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</si>
  <si>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</si>
  <si>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</si>
  <si>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</si>
  <si>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</si>
  <si>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</si>
  <si>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</si>
  <si>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</si>
  <si>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</si>
  <si>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</si>
  <si>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</si>
  <si>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</si>
  <si>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</si>
  <si>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</si>
  <si>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</si>
  <si>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</si>
  <si>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</si>
  <si>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</si>
  <si>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</si>
  <si>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</si>
  <si>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</si>
  <si>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</si>
  <si>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</si>
  <si>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</si>
  <si>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</si>
  <si>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</si>
  <si>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</si>
  <si>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</si>
  <si>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</si>
  <si>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</si>
  <si>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</si>
  <si>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</si>
  <si>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</si>
  <si>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</si>
  <si>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</si>
  <si>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</si>
  <si>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</si>
  <si>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</si>
  <si>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</si>
  <si>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</si>
  <si>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</si>
  <si>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</si>
  <si>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</si>
  <si>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</si>
  <si>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</si>
  <si>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</si>
  <si>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</si>
  <si>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</si>
  <si>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</si>
  <si>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</si>
  <si>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</si>
  <si>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</si>
  <si>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</si>
  <si>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</si>
  <si>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京都府京丹後市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</si>
  <si>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</si>
  <si>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</si>
  <si>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</si>
  <si>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</si>
  <si>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</si>
  <si>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</si>
  <si>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</si>
  <si>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</si>
  <si>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</si>
  <si>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</si>
  <si>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</si>
  <si>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</si>
  <si>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</si>
  <si>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</si>
  <si>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</si>
  <si>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</si>
  <si>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</si>
  <si>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</si>
  <si>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</si>
  <si>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</si>
  <si>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</si>
  <si>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</si>
  <si>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</si>
  <si>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</si>
  <si>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</si>
  <si>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</si>
  <si>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</si>
  <si>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</si>
  <si>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</si>
  <si>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</si>
  <si>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</si>
  <si>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</si>
  <si>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</si>
  <si>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</si>
  <si>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</si>
  <si>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</si>
  <si>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</si>
  <si>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</si>
  <si>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</si>
  <si>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</si>
  <si>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</si>
  <si>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</si>
  <si>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</si>
  <si>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</si>
  <si>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</si>
  <si>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</si>
  <si>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</si>
  <si>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</si>
  <si>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</si>
  <si>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</si>
  <si>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</si>
  <si>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</si>
  <si>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</si>
  <si>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</si>
  <si>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</si>
  <si>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</si>
  <si>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</si>
  <si>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</si>
  <si>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</si>
  <si>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</si>
  <si>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</si>
  <si>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</si>
  <si>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</si>
  <si>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</si>
  <si>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</si>
  <si>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</si>
  <si>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</si>
  <si>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</si>
  <si>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</si>
  <si>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</si>
  <si>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</si>
  <si>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</si>
  <si>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</si>
  <si>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</si>
  <si>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</si>
  <si>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</si>
  <si>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</si>
  <si>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</si>
  <si>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</si>
  <si>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</si>
  <si>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</si>
  <si>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</si>
  <si>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</si>
  <si>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</si>
  <si>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</si>
  <si>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</si>
  <si>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</si>
  <si>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</si>
  <si>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</si>
  <si>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</si>
  <si>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</si>
  <si>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</si>
  <si>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</si>
  <si>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</si>
  <si>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</si>
  <si>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</si>
  <si>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</si>
  <si>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</si>
  <si>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</si>
  <si>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</si>
  <si>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</si>
  <si>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</si>
  <si>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</si>
  <si>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</si>
  <si>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</si>
  <si>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</si>
  <si>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</si>
  <si>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</si>
  <si>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</si>
  <si>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</si>
  <si>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</si>
  <si>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</si>
  <si>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</si>
  <si>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</si>
  <si>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</si>
  <si>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</si>
  <si>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</si>
  <si>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</si>
  <si>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</si>
  <si>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</si>
  <si>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</si>
  <si>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</si>
  <si>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</si>
  <si>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</si>
  <si>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</si>
  <si>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</si>
  <si>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</si>
  <si>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</si>
  <si>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</si>
  <si>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</si>
  <si>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</si>
  <si>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</si>
  <si>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</si>
  <si>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</si>
  <si>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</si>
  <si>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</si>
  <si>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</si>
  <si>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</si>
  <si>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</si>
  <si>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</si>
  <si>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</si>
  <si>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</si>
  <si>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</si>
  <si>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</si>
  <si>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</si>
  <si>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</si>
  <si>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</si>
  <si>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</si>
  <si>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</si>
  <si>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</si>
  <si>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</si>
  <si>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</si>
  <si>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</si>
  <si>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京都府京丹後市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</si>
  <si>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</si>
  <si>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</si>
  <si>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</si>
  <si>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</si>
  <si>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</si>
  <si>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</si>
  <si>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</si>
  <si>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</si>
  <si>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</si>
  <si>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</si>
  <si>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</si>
  <si>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</si>
  <si>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</si>
  <si>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</si>
  <si>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</si>
  <si>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</si>
  <si>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</si>
  <si>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</si>
  <si>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</si>
  <si>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</si>
  <si>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</si>
  <si>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</si>
  <si>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</si>
  <si>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</si>
  <si>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</si>
  <si>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</si>
  <si>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</si>
  <si>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</si>
  <si>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</si>
  <si>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</si>
  <si>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</si>
  <si>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</si>
  <si>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</si>
  <si>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</si>
  <si>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</si>
  <si>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</si>
  <si>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</si>
  <si>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</si>
  <si>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</si>
  <si>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</si>
  <si>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下水道事業会計</t>
    <phoneticPr fontId="5"/>
  </si>
  <si>
    <t>病院事業会計</t>
    <phoneticPr fontId="5"/>
  </si>
  <si>
    <t>法適用企業</t>
    <phoneticPr fontId="5"/>
  </si>
  <si>
    <t>市民太陽光発電所事業特別会計</t>
    <phoneticPr fontId="5"/>
  </si>
  <si>
    <t>法非適用企業</t>
    <phoneticPr fontId="5"/>
  </si>
  <si>
    <t>工業用地造成事業特別会計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</si>
  <si>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</si>
  <si>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</si>
  <si>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</si>
  <si>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</si>
  <si>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</si>
  <si>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</si>
  <si>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</si>
  <si>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</si>
  <si>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</si>
  <si>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</si>
  <si>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</si>
  <si>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</si>
  <si>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</si>
  <si>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</si>
  <si>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</si>
  <si>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</si>
  <si>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</si>
  <si>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</si>
  <si>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</si>
  <si>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</si>
  <si>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</si>
  <si>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</si>
  <si>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</si>
  <si>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</si>
  <si>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</si>
  <si>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</si>
  <si>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</si>
  <si>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</si>
  <si>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</si>
  <si>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</si>
  <si>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</si>
  <si>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</si>
  <si>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</si>
  <si>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</si>
  <si>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</si>
  <si>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</si>
  <si>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</si>
  <si>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</si>
  <si>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</si>
  <si>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</si>
  <si>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</si>
  <si>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</si>
  <si>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</si>
  <si>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</si>
  <si>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t>
    <phoneticPr fontId="5"/>
  </si>
  <si>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</si>
  <si>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</si>
  <si>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</si>
  <si>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</si>
  <si>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</si>
  <si>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</si>
  <si>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</si>
  <si>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</si>
  <si>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</si>
  <si>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</si>
  <si>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</si>
  <si>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</si>
  <si>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</si>
  <si>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</si>
  <si>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</si>
  <si>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</si>
  <si>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</si>
  <si>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</si>
  <si>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</si>
  <si>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</si>
  <si>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</si>
  <si>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</si>
  <si>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</si>
  <si>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</si>
  <si>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</si>
  <si>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</si>
  <si>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</si>
  <si>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</si>
  <si>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</si>
  <si>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</si>
  <si>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</si>
  <si>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</si>
  <si>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国民健康保険直営診療所事業特別会計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</si>
  <si>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</si>
  <si>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</si>
  <si>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</si>
  <si>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</si>
  <si>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</si>
  <si>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</si>
  <si>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</si>
  <si>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</si>
  <si>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</si>
  <si>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</si>
  <si>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</si>
  <si>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</si>
  <si>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</si>
  <si>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</si>
  <si>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</si>
  <si>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</si>
  <si>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</si>
  <si>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</si>
  <si>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</si>
  <si>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</si>
  <si>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</si>
  <si>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</si>
  <si>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</si>
  <si>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</si>
  <si>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</si>
  <si>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</si>
  <si>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</si>
  <si>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</si>
  <si>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</si>
  <si>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</si>
  <si>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</si>
  <si>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</si>
  <si>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</si>
  <si>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</si>
  <si>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</si>
  <si>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</si>
  <si>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</si>
  <si>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</si>
  <si>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</si>
  <si>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</si>
  <si>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</si>
  <si>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</si>
  <si>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</si>
  <si>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</si>
  <si>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</si>
  <si>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</si>
  <si>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</si>
  <si>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</si>
  <si>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</si>
  <si>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</si>
  <si>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</si>
  <si>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</si>
  <si>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</si>
  <si>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</si>
  <si>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</si>
  <si>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</si>
  <si>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</si>
  <si>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</si>
  <si>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</si>
  <si>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</si>
  <si>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</si>
  <si>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</si>
  <si>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</si>
  <si>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</si>
  <si>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</si>
  <si>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</si>
  <si>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</si>
  <si>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</si>
  <si>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</si>
  <si>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</si>
  <si>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</si>
  <si>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</si>
  <si>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</si>
  <si>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</si>
  <si>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</si>
  <si>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</si>
  <si>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</si>
  <si>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</si>
  <si>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</si>
  <si>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</si>
  <si>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</si>
  <si>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</si>
  <si>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</si>
  <si>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0.69</t>
  </si>
  <si>
    <t>▲ 5.28</t>
  </si>
  <si>
    <t>病院事業会計</t>
  </si>
  <si>
    <t>▲ 1.43</t>
  </si>
  <si>
    <t>▲ 2.16</t>
  </si>
  <si>
    <t>▲ 2.56</t>
  </si>
  <si>
    <t>水道事業会計</t>
  </si>
  <si>
    <t>一般会計</t>
  </si>
  <si>
    <t>国民健康保険事業特別会計</t>
  </si>
  <si>
    <t>下水道事業会計</t>
  </si>
  <si>
    <t>介護保険事業特別会計</t>
  </si>
  <si>
    <t>宅地造成事業特別会計</t>
  </si>
  <si>
    <t>国民健康保険直営診療所事業特別会計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</si>
  <si>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</si>
  <si>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</si>
  <si>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</si>
  <si>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</si>
  <si>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</si>
  <si>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</si>
  <si>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</si>
  <si>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</si>
  <si>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京都府丹後文化事業団</t>
    <phoneticPr fontId="2"/>
  </si>
  <si>
    <t>京丹後市公園緑化事業団</t>
    <phoneticPr fontId="2"/>
  </si>
  <si>
    <t>丹後地域地場産業振興センター</t>
    <phoneticPr fontId="2"/>
  </si>
  <si>
    <t>テンキテンキ村</t>
    <phoneticPr fontId="2"/>
  </si>
  <si>
    <t>くみはま縣</t>
    <phoneticPr fontId="2"/>
  </si>
  <si>
    <t>京丹後市総合サービス</t>
    <phoneticPr fontId="2"/>
  </si>
  <si>
    <t>京丹後製茶</t>
    <phoneticPr fontId="2"/>
  </si>
  <si>
    <t>丹後地区土地開発公社</t>
    <phoneticPr fontId="2"/>
  </si>
  <si>
    <t>京都府市町村職員退職手当組合</t>
    <phoneticPr fontId="2"/>
  </si>
  <si>
    <t>京都府後期高齢者医療広域連合（一般会計）</t>
    <phoneticPr fontId="2"/>
  </si>
  <si>
    <t>京都府後期高齢者医療広域連合（特別会計）</t>
    <phoneticPr fontId="2"/>
  </si>
  <si>
    <t>京都府住宅新築資金等貸付事業管理組合（一般会計）</t>
    <phoneticPr fontId="2"/>
  </si>
  <si>
    <t>京都府住宅新築資金等貸付事業管理組合（特別会計）</t>
    <phoneticPr fontId="2"/>
  </si>
  <si>
    <t>京都府自治会館管理組合</t>
    <phoneticPr fontId="2"/>
  </si>
  <si>
    <t>京都府市町村議会議員公務災害補償等組合</t>
    <phoneticPr fontId="2"/>
  </si>
  <si>
    <t>京都地方税機構</t>
    <phoneticPr fontId="2"/>
  </si>
  <si>
    <t>-</t>
    <phoneticPr fontId="2"/>
  </si>
  <si>
    <t>-</t>
    <phoneticPr fontId="2"/>
  </si>
  <si>
    <t>○</t>
    <phoneticPr fontId="2"/>
  </si>
  <si>
    <t>-</t>
    <phoneticPr fontId="2"/>
  </si>
  <si>
    <t>-</t>
    <phoneticPr fontId="2"/>
  </si>
  <si>
    <t>合併特例措置逓減対策準備基金</t>
    <phoneticPr fontId="5"/>
  </si>
  <si>
    <t>-</t>
    <phoneticPr fontId="2"/>
  </si>
  <si>
    <t>過疎地域振興基金</t>
    <rPh sb="0" eb="4">
      <t>カソチイキ</t>
    </rPh>
    <rPh sb="4" eb="8">
      <t>シンコウキキン</t>
    </rPh>
    <phoneticPr fontId="2"/>
  </si>
  <si>
    <t>地域振興基金</t>
    <rPh sb="0" eb="6">
      <t>チイキシンコウキキン</t>
    </rPh>
    <phoneticPr fontId="2"/>
  </si>
  <si>
    <t>ふるさと応援基金</t>
    <rPh sb="4" eb="6">
      <t>オウエン</t>
    </rPh>
    <rPh sb="6" eb="8">
      <t>キキン</t>
    </rPh>
    <phoneticPr fontId="2"/>
  </si>
  <si>
    <t>韓哲・まちづくり夢基金</t>
    <rPh sb="0" eb="2">
      <t>カンテツ</t>
    </rPh>
    <rPh sb="8" eb="9">
      <t>ユメ</t>
    </rPh>
    <rPh sb="9" eb="11">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</si>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</sst>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D8B4-4A93-8EED-5948033EAC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61997</c:v>
                </c:pt>
                <c:pt idx="1">
                  <c:v>68179</c:v>
                </c:pt>
                <c:pt idx="2">
                  <c:v>73852</c:v>
                </c:pt>
                <c:pt idx="3">
                  <c:v>80188</c:v>
                </c:pt>
                <c:pt idx="4">
                  <c:v>73447</c:v>
                </c:pt>
              </c:numCache>
            </c:numRef>
          </c:val>
          <c:smooth val="0"/>
          <c:extLst>
            <c:ext xmlns:c16="http://schemas.microsoft.com/office/drawing/2014/chart" uri="{C3380CC4-5D6E-409C-BE32-E72D297353CC}">
              <c16:uniqueId val="{00000001-D8B4-4A93-8EED-5948033EACB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3.94</c:v>
                </c:pt>
                <c:pt idx="1">
                  <c:v>2.7</c:v>
                </c:pt>
                <c:pt idx="2">
                  <c:v>3.76</c:v>
                </c:pt>
                <c:pt idx="3">
                  <c:v>3.8</c:v>
                </c:pt>
                <c:pt idx="4">
                  <c:v>4.32</c:v>
                </c:pt>
              </c:numCache>
            </c:numRef>
          </c:val>
          <c:extLst>
            <c:ext xmlns:c16="http://schemas.microsoft.com/office/drawing/2014/chart" uri="{C3380CC4-5D6E-409C-BE32-E72D297353CC}">
              <c16:uniqueId val="{00000000-312B-4D9F-AADE-A0417844E9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10.62</c:v>
                </c:pt>
                <c:pt idx="1">
                  <c:v>6.92</c:v>
                </c:pt>
                <c:pt idx="2">
                  <c:v>7.94</c:v>
                </c:pt>
                <c:pt idx="3">
                  <c:v>10.6</c:v>
                </c:pt>
                <c:pt idx="4">
                  <c:v>12.24</c:v>
                </c:pt>
              </c:numCache>
            </c:numRef>
          </c:val>
          <c:extLst>
            <c:ext xmlns:c16="http://schemas.microsoft.com/office/drawing/2014/chart" uri="{C3380CC4-5D6E-409C-BE32-E72D297353CC}">
              <c16:uniqueId val="{00000001-312B-4D9F-AADE-A0417844E9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-0.69</c:v>
                </c:pt>
                <c:pt idx="1">
                  <c:v>-5.28</c:v>
                </c:pt>
                <c:pt idx="2">
                  <c:v>2.0499999999999998</c:v>
                </c:pt>
                <c:pt idx="3">
                  <c:v>2.5099999999999998</c:v>
                </c:pt>
                <c:pt idx="4">
                  <c:v>2.6</c:v>
                </c:pt>
              </c:numCache>
            </c:numRef>
          </c:val>
          <c:smooth val="0"/>
          <c:extLst>
            <c:ext xmlns:c16="http://schemas.microsoft.com/office/drawing/2014/chart" uri="{C3380CC4-5D6E-409C-BE32-E72D297353CC}">
              <c16:uniqueId val="{00000002-312B-4D9F-AADE-A0417844E9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0.86</c:v>
                </c:pt>
                <c:pt idx="2">
                  <c:v>#N/A</c:v>
                </c:pt>
                <c:pt idx="3">
                  <c:v>1.17</c:v>
                </c:pt>
                <c:pt idx="4">
                  <c:v>#N/A</c:v>
                </c:pt>
                <c:pt idx="5">
                  <c:v>2.0499999999999998</c:v>
                </c:pt>
                <c:pt idx="6">
                  <c:v>#N/A</c:v>
                </c:pt>
                <c:pt idx="7">
                  <c:v>2.9</c:v>
                </c:pt>
                <c:pt idx="8">
                  <c:v>#N/A</c:v>
                </c:pt>
                <c:pt idx="9">
                  <c:v>0.39</c:v>
                </c:pt>
              </c:numCache>
            </c:numRef>
          </c:val>
          <c:extLst>
            <c:ext xmlns:c16="http://schemas.microsoft.com/office/drawing/2014/chart" uri="{C3380CC4-5D6E-409C-BE32-E72D297353CC}">
              <c16:uniqueId val="{00000000-C218-401B-91F2-7CB7A9CE9F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18-401B-91F2-7CB7A9CE9F6A}"/>
            </c:ext>
          </c:extLst>
        </c:ser>
        <c:ser>
          <c:idx val="2"/>
          <c:order val="2"/>
          <c:tx>
            <c:strRef>
              <c:f>データシート!$A$29</c:f>
              <c:strCache>
                <c:ptCount val="1"/>
                <c:pt idx="0">
                  <c:v>国民健康保険直営診療所事業特別会計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0.19</c:v>
                </c:pt>
                <c:pt idx="2">
                  <c:v>#N/A</c:v>
                </c:pt>
                <c:pt idx="3">
                  <c:v>0.14000000000000001</c:v>
                </c:pt>
                <c:pt idx="4">
                  <c:v>#N/A</c:v>
                </c:pt>
                <c:pt idx="5">
                  <c:v>0.15</c:v>
                </c:pt>
                <c:pt idx="6">
                  <c:v>#N/A</c:v>
                </c:pt>
                <c:pt idx="7">
                  <c:v>0.17</c:v>
                </c:pt>
                <c:pt idx="8">
                  <c:v>#N/A</c:v>
                </c:pt>
                <c:pt idx="9">
                  <c:v>0.2</c:v>
                </c:pt>
              </c:numCache>
            </c:numRef>
          </c:val>
          <c:extLst>
            <c:ext xmlns:c16="http://schemas.microsoft.com/office/drawing/2014/chart" uri="{C3380CC4-5D6E-409C-BE32-E72D297353CC}">
              <c16:uniqueId val="{00000002-C218-401B-91F2-7CB7A9CE9F6A}"/>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0.22</c:v>
                </c:pt>
                <c:pt idx="2">
                  <c:v>#N/A</c:v>
                </c:pt>
                <c:pt idx="3">
                  <c:v>0.23</c:v>
                </c:pt>
                <c:pt idx="4">
                  <c:v>#N/A</c:v>
                </c:pt>
                <c:pt idx="5">
                  <c:v>0.23</c:v>
                </c:pt>
                <c:pt idx="6">
                  <c:v>#N/A</c:v>
                </c:pt>
                <c:pt idx="7">
                  <c:v>0.23</c:v>
                </c:pt>
                <c:pt idx="8">
                  <c:v>#N/A</c:v>
                </c:pt>
                <c:pt idx="9">
                  <c:v>0.22</c:v>
                </c:pt>
              </c:numCache>
            </c:numRef>
          </c:val>
          <c:extLst>
            <c:ext xmlns:c16="http://schemas.microsoft.com/office/drawing/2014/chart" uri="{C3380CC4-5D6E-409C-BE32-E72D297353CC}">
              <c16:uniqueId val="{00000003-C218-401B-91F2-7CB7A9CE9F6A}"/>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0.26</c:v>
                </c:pt>
                <c:pt idx="2">
                  <c:v>#N/A</c:v>
                </c:pt>
                <c:pt idx="3">
                  <c:v>0.4</c:v>
                </c:pt>
                <c:pt idx="4">
                  <c:v>#N/A</c:v>
                </c:pt>
                <c:pt idx="5">
                  <c:v>0.28999999999999998</c:v>
                </c:pt>
                <c:pt idx="6">
                  <c:v>#N/A</c:v>
                </c:pt>
                <c:pt idx="7">
                  <c:v>0.28999999999999998</c:v>
                </c:pt>
                <c:pt idx="8">
                  <c:v>#N/A</c:v>
                </c:pt>
                <c:pt idx="9">
                  <c:v>0.38</c:v>
                </c:pt>
              </c:numCache>
            </c:numRef>
          </c:val>
          <c:extLst>
            <c:ext xmlns:c16="http://schemas.microsoft.com/office/drawing/2014/chart" uri="{C3380CC4-5D6E-409C-BE32-E72D297353CC}">
              <c16:uniqueId val="{00000004-C218-401B-91F2-7CB7A9CE9F6A}"/>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0.72</c:v>
                </c:pt>
              </c:numCache>
            </c:numRef>
          </c:val>
          <c:extLst>
            <c:ext xmlns:c16="http://schemas.microsoft.com/office/drawing/2014/chart" uri="{C3380CC4-5D6E-409C-BE32-E72D297353CC}">
              <c16:uniqueId val="{00000005-C218-401B-91F2-7CB7A9CE9F6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0.77</c:v>
                </c:pt>
                <c:pt idx="2">
                  <c:v>#N/A</c:v>
                </c:pt>
                <c:pt idx="3">
                  <c:v>0.74</c:v>
                </c:pt>
                <c:pt idx="4">
                  <c:v>#N/A</c:v>
                </c:pt>
                <c:pt idx="5">
                  <c:v>1.28</c:v>
                </c:pt>
                <c:pt idx="6">
                  <c:v>#N/A</c:v>
                </c:pt>
                <c:pt idx="7">
                  <c:v>1.46</c:v>
                </c:pt>
                <c:pt idx="8">
                  <c:v>#N/A</c:v>
                </c:pt>
                <c:pt idx="9">
                  <c:v>1.92</c:v>
                </c:pt>
              </c:numCache>
            </c:numRef>
          </c:val>
          <c:extLst>
            <c:ext xmlns:c16="http://schemas.microsoft.com/office/drawing/2014/chart" uri="{C3380CC4-5D6E-409C-BE32-E72D297353CC}">
              <c16:uniqueId val="{00000006-C218-401B-91F2-7CB7A9CE9F6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3.93</c:v>
                </c:pt>
                <c:pt idx="2">
                  <c:v>#N/A</c:v>
                </c:pt>
                <c:pt idx="3">
                  <c:v>2.69</c:v>
                </c:pt>
                <c:pt idx="4">
                  <c:v>#N/A</c:v>
                </c:pt>
                <c:pt idx="5">
                  <c:v>3.75</c:v>
                </c:pt>
                <c:pt idx="6">
                  <c:v>#N/A</c:v>
                </c:pt>
                <c:pt idx="7">
                  <c:v>3.79</c:v>
                </c:pt>
                <c:pt idx="8">
                  <c:v>#N/A</c:v>
                </c:pt>
                <c:pt idx="9">
                  <c:v>4.3099999999999996</c:v>
                </c:pt>
              </c:numCache>
            </c:numRef>
          </c:val>
          <c:extLst>
            <c:ext xmlns:c16="http://schemas.microsoft.com/office/drawing/2014/chart" uri="{C3380CC4-5D6E-409C-BE32-E72D297353CC}">
              <c16:uniqueId val="{00000007-C218-401B-91F2-7CB7A9CE9F6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5.46</c:v>
                </c:pt>
                <c:pt idx="2">
                  <c:v>#N/A</c:v>
                </c:pt>
                <c:pt idx="3">
                  <c:v>5.41</c:v>
                </c:pt>
                <c:pt idx="4">
                  <c:v>#N/A</c:v>
                </c:pt>
                <c:pt idx="5">
                  <c:v>5.58</c:v>
                </c:pt>
                <c:pt idx="6">
                  <c:v>#N/A</c:v>
                </c:pt>
                <c:pt idx="7">
                  <c:v>6.28</c:v>
                </c:pt>
                <c:pt idx="8">
                  <c:v>#N/A</c:v>
                </c:pt>
                <c:pt idx="9">
                  <c:v>6.04</c:v>
                </c:pt>
              </c:numCache>
            </c:numRef>
          </c:val>
          <c:extLst>
            <c:ext xmlns:c16="http://schemas.microsoft.com/office/drawing/2014/chart" uri="{C3380CC4-5D6E-409C-BE32-E72D297353CC}">
              <c16:uniqueId val="{00000008-C218-401B-91F2-7CB7A9CE9F6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2.27</c:v>
                </c:pt>
                <c:pt idx="2">
                  <c:v>#N/A</c:v>
                </c:pt>
                <c:pt idx="3">
                  <c:v>7.0000000000000007E-2</c:v>
                </c:pt>
                <c:pt idx="4">
                  <c:v>1.43</c:v>
                </c:pt>
                <c:pt idx="5">
                  <c:v>#N/A</c:v>
                </c:pt>
                <c:pt idx="6">
                  <c:v>2.16</c:v>
                </c:pt>
                <c:pt idx="7">
                  <c:v>#N/A</c:v>
                </c:pt>
                <c:pt idx="8">
                  <c:v>2.56</c:v>
                </c:pt>
                <c:pt idx="9">
                  <c:v>#N/A</c:v>
                </c:pt>
              </c:numCache>
            </c:numRef>
          </c:val>
          <c:extLst>
            <c:ext xmlns:c16="http://schemas.microsoft.com/office/drawing/2014/chart" uri="{C3380CC4-5D6E-409C-BE32-E72D297353CC}">
              <c16:uniqueId val="{00000009-C218-401B-91F2-7CB7A9CE9F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4362</c:v>
                </c:pt>
                <c:pt idx="5">
                  <c:v>4431</c:v>
                </c:pt>
                <c:pt idx="8">
                  <c:v>4509</c:v>
                </c:pt>
                <c:pt idx="11">
                  <c:v>4466</c:v>
                </c:pt>
                <c:pt idx="14">
                  <c:v>4436</c:v>
                </c:pt>
              </c:numCache>
            </c:numRef>
          </c:val>
          <c:extLst>
            <c:ext xmlns:c16="http://schemas.microsoft.com/office/drawing/2014/chart" uri="{C3380CC4-5D6E-409C-BE32-E72D297353CC}">
              <c16:uniqueId val="{00000000-F5E2-4A6D-886F-7646D6845B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E2-4A6D-886F-7646D6845B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50</c:v>
                </c:pt>
                <c:pt idx="3">
                  <c:v>28</c:v>
                </c:pt>
                <c:pt idx="6">
                  <c:v>28</c:v>
                </c:pt>
                <c:pt idx="9">
                  <c:v>20</c:v>
                </c:pt>
                <c:pt idx="12">
                  <c:v>17</c:v>
                </c:pt>
              </c:numCache>
            </c:numRef>
          </c:val>
          <c:extLst>
            <c:ext xmlns:c16="http://schemas.microsoft.com/office/drawing/2014/chart" uri="{C3380CC4-5D6E-409C-BE32-E72D297353CC}">
              <c16:uniqueId val="{00000002-F5E2-4A6D-886F-7646D6845B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E2-4A6D-886F-7646D6845B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1476</c:v>
                </c:pt>
                <c:pt idx="3">
                  <c:v>1797</c:v>
                </c:pt>
                <c:pt idx="6">
                  <c:v>1696</c:v>
                </c:pt>
                <c:pt idx="9">
                  <c:v>1645</c:v>
                </c:pt>
                <c:pt idx="12">
                  <c:v>1783</c:v>
                </c:pt>
              </c:numCache>
            </c:numRef>
          </c:val>
          <c:extLst>
            <c:ext xmlns:c16="http://schemas.microsoft.com/office/drawing/2014/chart" uri="{C3380CC4-5D6E-409C-BE32-E72D297353CC}">
              <c16:uniqueId val="{00000004-F5E2-4A6D-886F-7646D6845B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10</c:v>
                </c:pt>
                <c:pt idx="3">
                  <c:v>10</c:v>
                </c:pt>
                <c:pt idx="6">
                  <c:v>10</c:v>
                </c:pt>
                <c:pt idx="9">
                  <c:v>10</c:v>
                </c:pt>
                <c:pt idx="12">
                  <c:v>10</c:v>
                </c:pt>
              </c:numCache>
            </c:numRef>
          </c:val>
          <c:extLst>
            <c:ext xmlns:c16="http://schemas.microsoft.com/office/drawing/2014/chart" uri="{C3380CC4-5D6E-409C-BE32-E72D297353CC}">
              <c16:uniqueId val="{00000005-F5E2-4A6D-886F-7646D6845B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E2-4A6D-886F-7646D6845B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4398</c:v>
                </c:pt>
                <c:pt idx="3">
                  <c:v>4580</c:v>
                </c:pt>
                <c:pt idx="6">
                  <c:v>4694</c:v>
                </c:pt>
                <c:pt idx="9">
                  <c:v>4694</c:v>
                </c:pt>
                <c:pt idx="12">
                  <c:v>4615</c:v>
                </c:pt>
              </c:numCache>
            </c:numRef>
          </c:val>
          <c:extLst>
            <c:ext xmlns:c16="http://schemas.microsoft.com/office/drawing/2014/chart" uri="{C3380CC4-5D6E-409C-BE32-E72D297353CC}">
              <c16:uniqueId val="{00000007-F5E2-4A6D-886F-7646D6845B7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1572</c:v>
                </c:pt>
                <c:pt idx="2">
                  <c:v>#N/A</c:v>
                </c:pt>
                <c:pt idx="3">
                  <c:v>#N/A</c:v>
                </c:pt>
                <c:pt idx="4">
                  <c:v>1984</c:v>
                </c:pt>
                <c:pt idx="5">
                  <c:v>#N/A</c:v>
                </c:pt>
                <c:pt idx="6">
                  <c:v>#N/A</c:v>
                </c:pt>
                <c:pt idx="7">
                  <c:v>1919</c:v>
                </c:pt>
                <c:pt idx="8">
                  <c:v>#N/A</c:v>
                </c:pt>
                <c:pt idx="9">
                  <c:v>#N/A</c:v>
                </c:pt>
                <c:pt idx="10">
                  <c:v>1903</c:v>
                </c:pt>
                <c:pt idx="11">
                  <c:v>#N/A</c:v>
                </c:pt>
                <c:pt idx="12">
                  <c:v>#N/A</c:v>
                </c:pt>
                <c:pt idx="13">
                  <c:v>1989</c:v>
                </c:pt>
                <c:pt idx="14">
                  <c:v>#N/A</c:v>
                </c:pt>
              </c:numCache>
            </c:numRef>
          </c:val>
          <c:smooth val="0"/>
          <c:extLst>
            <c:ext xmlns:c16="http://schemas.microsoft.com/office/drawing/2014/chart" uri="{C3380CC4-5D6E-409C-BE32-E72D297353CC}">
              <c16:uniqueId val="{00000008-F5E2-4A6D-886F-7646D6845B7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44838</c:v>
                </c:pt>
                <c:pt idx="5">
                  <c:v>45101</c:v>
                </c:pt>
                <c:pt idx="8">
                  <c:v>44908</c:v>
                </c:pt>
                <c:pt idx="11">
                  <c:v>44248</c:v>
                </c:pt>
                <c:pt idx="14">
                  <c:v>43461</c:v>
                </c:pt>
              </c:numCache>
            </c:numRef>
          </c:val>
          <c:extLst>
            <c:ext xmlns:c16="http://schemas.microsoft.com/office/drawing/2014/chart" uri="{C3380CC4-5D6E-409C-BE32-E72D297353CC}">
              <c16:uniqueId val="{00000000-6C82-4907-9073-E0A765564B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558</c:v>
                </c:pt>
                <c:pt idx="5">
                  <c:v>710</c:v>
                </c:pt>
                <c:pt idx="8">
                  <c:v>631</c:v>
                </c:pt>
                <c:pt idx="11">
                  <c:v>465</c:v>
                </c:pt>
                <c:pt idx="14">
                  <c:v>335</c:v>
                </c:pt>
              </c:numCache>
            </c:numRef>
          </c:val>
          <c:extLst>
            <c:ext xmlns:c16="http://schemas.microsoft.com/office/drawing/2014/chart" uri="{C3380CC4-5D6E-409C-BE32-E72D297353CC}">
              <c16:uniqueId val="{00000001-6C82-4907-9073-E0A765564B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7368</c:v>
                </c:pt>
                <c:pt idx="5">
                  <c:v>6416</c:v>
                </c:pt>
                <c:pt idx="8">
                  <c:v>6459</c:v>
                </c:pt>
                <c:pt idx="11">
                  <c:v>6242</c:v>
                </c:pt>
                <c:pt idx="14">
                  <c:v>6486</c:v>
                </c:pt>
              </c:numCache>
            </c:numRef>
          </c:val>
          <c:extLst>
            <c:ext xmlns:c16="http://schemas.microsoft.com/office/drawing/2014/chart" uri="{C3380CC4-5D6E-409C-BE32-E72D297353CC}">
              <c16:uniqueId val="{00000002-6C82-4907-9073-E0A765564B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82-4907-9073-E0A765564B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82-4907-9073-E0A765564B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82-4907-9073-E0A765564B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4341</c:v>
                </c:pt>
                <c:pt idx="3">
                  <c:v>4360</c:v>
                </c:pt>
                <c:pt idx="6">
                  <c:v>4109</c:v>
                </c:pt>
                <c:pt idx="9">
                  <c:v>4095</c:v>
                </c:pt>
                <c:pt idx="12">
                  <c:v>3952</c:v>
                </c:pt>
              </c:numCache>
            </c:numRef>
          </c:val>
          <c:extLst>
            <c:ext xmlns:c16="http://schemas.microsoft.com/office/drawing/2014/chart" uri="{C3380CC4-5D6E-409C-BE32-E72D297353CC}">
              <c16:uniqueId val="{00000006-6C82-4907-9073-E0A765564B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c:v>
                </c:pt>
                <c:pt idx="3">
                  <c:v>3</c:v>
                </c:pt>
                <c:pt idx="6">
                  <c:v>2</c:v>
                </c:pt>
                <c:pt idx="9">
                  <c:v>1</c:v>
                </c:pt>
                <c:pt idx="12">
                  <c:v>1</c:v>
                </c:pt>
              </c:numCache>
            </c:numRef>
          </c:val>
          <c:extLst>
            <c:ext xmlns:c16="http://schemas.microsoft.com/office/drawing/2014/chart" uri="{C3380CC4-5D6E-409C-BE32-E72D297353CC}">
              <c16:uniqueId val="{00000007-6C82-4907-9073-E0A765564B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22606</c:v>
                </c:pt>
                <c:pt idx="3">
                  <c:v>26019</c:v>
                </c:pt>
                <c:pt idx="6">
                  <c:v>28534</c:v>
                </c:pt>
                <c:pt idx="9">
                  <c:v>29230</c:v>
                </c:pt>
                <c:pt idx="12">
                  <c:v>29010</c:v>
                </c:pt>
              </c:numCache>
            </c:numRef>
          </c:val>
          <c:extLst>
            <c:ext xmlns:c16="http://schemas.microsoft.com/office/drawing/2014/chart" uri="{C3380CC4-5D6E-409C-BE32-E72D297353CC}">
              <c16:uniqueId val="{00000008-6C82-4907-9073-E0A765564B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46</c:v>
                </c:pt>
                <c:pt idx="3">
                  <c:v>26</c:v>
                </c:pt>
                <c:pt idx="6">
                  <c:v>6</c:v>
                </c:pt>
                <c:pt idx="9">
                  <c:v>3</c:v>
                </c:pt>
                <c:pt idx="12">
                  <c:v>2</c:v>
                </c:pt>
              </c:numCache>
            </c:numRef>
          </c:val>
          <c:extLst>
            <c:ext xmlns:c16="http://schemas.microsoft.com/office/drawing/2014/chart" uri="{C3380CC4-5D6E-409C-BE32-E72D297353CC}">
              <c16:uniqueId val="{00000009-6C82-4907-9073-E0A765564B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40605</c:v>
                </c:pt>
                <c:pt idx="3">
                  <c:v>39712</c:v>
                </c:pt>
                <c:pt idx="6">
                  <c:v>39218</c:v>
                </c:pt>
                <c:pt idx="9">
                  <c:v>38787</c:v>
                </c:pt>
                <c:pt idx="12">
                  <c:v>37999</c:v>
                </c:pt>
              </c:numCache>
            </c:numRef>
          </c:val>
          <c:extLst>
            <c:ext xmlns:c16="http://schemas.microsoft.com/office/drawing/2014/chart" uri="{C3380CC4-5D6E-409C-BE32-E72D297353CC}">
              <c16:uniqueId val="{0000000A-6C82-4907-9073-E0A765564B0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14838</c:v>
                </c:pt>
                <c:pt idx="2">
                  <c:v>#N/A</c:v>
                </c:pt>
                <c:pt idx="3">
                  <c:v>#N/A</c:v>
                </c:pt>
                <c:pt idx="4">
                  <c:v>17894</c:v>
                </c:pt>
                <c:pt idx="5">
                  <c:v>#N/A</c:v>
                </c:pt>
                <c:pt idx="6">
                  <c:v>#N/A</c:v>
                </c:pt>
                <c:pt idx="7">
                  <c:v>19870</c:v>
                </c:pt>
                <c:pt idx="8">
                  <c:v>#N/A</c:v>
                </c:pt>
                <c:pt idx="9">
                  <c:v>#N/A</c:v>
                </c:pt>
                <c:pt idx="10">
                  <c:v>21162</c:v>
                </c:pt>
                <c:pt idx="11">
                  <c:v>#N/A</c:v>
                </c:pt>
                <c:pt idx="12">
                  <c:v>#N/A</c:v>
                </c:pt>
                <c:pt idx="13">
                  <c:v>20680</c:v>
                </c:pt>
                <c:pt idx="14">
                  <c:v>#N/A</c:v>
                </c:pt>
              </c:numCache>
            </c:numRef>
          </c:val>
          <c:smooth val="0"/>
          <c:extLst>
            <c:ext xmlns:c16="http://schemas.microsoft.com/office/drawing/2014/chart" uri="{C3380CC4-5D6E-409C-BE32-E72D297353CC}">
              <c16:uniqueId val="{0000000B-6C82-4907-9073-E0A765564B0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1594</c:v>
                </c:pt>
                <c:pt idx="1">
                  <c:v>2095</c:v>
                </c:pt>
                <c:pt idx="2">
                  <c:v>2495</c:v>
                </c:pt>
              </c:numCache>
            </c:numRef>
          </c:val>
          <c:extLst>
            <c:ext xmlns:c16="http://schemas.microsoft.com/office/drawing/2014/chart" uri="{C3380CC4-5D6E-409C-BE32-E72D297353CC}">
              <c16:uniqueId val="{00000000-A099-49FA-B63E-703FF1E3E0A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211</c:v>
                </c:pt>
                <c:pt idx="1">
                  <c:v>211</c:v>
                </c:pt>
                <c:pt idx="2">
                  <c:v>212</c:v>
                </c:pt>
              </c:numCache>
            </c:numRef>
          </c:val>
          <c:extLst>
            <c:ext xmlns:c16="http://schemas.microsoft.com/office/drawing/2014/chart" uri="{C3380CC4-5D6E-409C-BE32-E72D297353CC}">
              <c16:uniqueId val="{00000001-A099-49FA-B63E-703FF1E3E0A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8053</c:v>
                </c:pt>
                <c:pt idx="1">
                  <c:v>6758</c:v>
                </c:pt>
                <c:pt idx="2">
                  <c:v>6512</c:v>
                </c:pt>
              </c:numCache>
            </c:numRef>
          </c:val>
          <c:extLst>
            <c:ext xmlns:c16="http://schemas.microsoft.com/office/drawing/2014/chart" uri="{C3380CC4-5D6E-409C-BE32-E72D297353CC}">
              <c16:uniqueId val="{00000002-A099-49FA-B63E-703FF1E3E0A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53,674
53,182
501.44
42,608,033
41,601,337
879,585
20,382,297
37,998,716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年度も前年度と同じ</a:t>
          </a:r>
          <a:r>
            <a:rPr kumimoji="1" lang="en-US" altLang="ja-JP" sz="1300">
              <a:latin typeface="ＭＳ Ｐゴシック" panose="020B0600070205080204" pitchFamily="50" charset="-128"/>
              <a:ea typeface="ＭＳ Ｐゴシック" panose="020B0600070205080204" pitchFamily="50" charset="-128"/>
            </a:rPr>
            <a:t>0.30</a:t>
          </a:r>
          <a:r>
            <a:rPr kumimoji="1" lang="ja-JP" altLang="en-US" sz="1300">
              <a:latin typeface="ＭＳ Ｐゴシック" panose="020B0600070205080204" pitchFamily="50" charset="-128"/>
              <a:ea typeface="ＭＳ Ｐゴシック" panose="020B0600070205080204" pitchFamily="50" charset="-128"/>
            </a:rPr>
            <a:t>となり、類似団体平均を下回っている。前年度と比べ、地域社会再生事業費の創設及び保育無償化による社会福祉費の増加等により基準財政需要額が増加したものの、市民税の増加等により基準財政収入額も増加したため、横ばいとなった。今後も社会保障関連経費や市有施設の老朽化に伴う維持経費など様々な増加要素が想定される中、引き続き自主財源である市税の徴収率の向上に努めるとともに、事務事業の最適化や、公共施設の見直しと効率的な維持管理など行財政改革に取り組み、歳入確保と歳出削減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113393</xdr:rowOff>
    </xdr:from>
    <xdr:to>
      <xdr:col>15</xdr:col>
      <xdr:colOff>82550</xdr:colOff>
      <xdr:row>44</xdr:row>
      <xdr:rowOff>130628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113393</xdr:rowOff>
    </xdr:from>
    <xdr:to>
      <xdr:col>11</xdr:col>
      <xdr:colOff>31750</xdr:colOff>
      <xdr:row>44</xdr:row>
      <xdr:rowOff>113393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62593</xdr:rowOff>
    </xdr:from>
    <xdr:to>
      <xdr:col>11</xdr:col>
      <xdr:colOff>82550</xdr:colOff>
      <xdr:row>44</xdr:row>
      <xdr:rowOff>164193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148970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年度の歳入の経常一般財源額は、普通交付税及び地方消費税交付金の増加等により増えた一方で、歳出の経常一般財源額は、扶助費等が減少したことから、経常収支比率は前年度と比べ</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ポイント下降の</a:t>
          </a:r>
          <a:r>
            <a:rPr kumimoji="1" lang="en-US" altLang="ja-JP" sz="1300">
              <a:latin typeface="ＭＳ Ｐゴシック" panose="020B0600070205080204" pitchFamily="50" charset="-128"/>
              <a:ea typeface="ＭＳ Ｐゴシック" panose="020B0600070205080204" pitchFamily="50" charset="-128"/>
            </a:rPr>
            <a:t>94.3</a:t>
          </a:r>
          <a:r>
            <a:rPr kumimoji="1" lang="ja-JP" altLang="en-US" sz="1300">
              <a:latin typeface="ＭＳ Ｐゴシック" panose="020B0600070205080204" pitchFamily="50" charset="-128"/>
              <a:ea typeface="ＭＳ Ｐゴシック" panose="020B0600070205080204" pitchFamily="50" charset="-128"/>
            </a:rPr>
            <a:t>％となったが、類似団体平均を上回った。</a:t>
          </a:r>
        </a:p>
        <a:p>
          <a:r>
            <a:rPr kumimoji="1" lang="ja-JP" altLang="en-US" sz="1300">
              <a:latin typeface="ＭＳ Ｐゴシック" panose="020B0600070205080204" pitchFamily="50" charset="-128"/>
              <a:ea typeface="ＭＳ Ｐゴシック" panose="020B0600070205080204" pitchFamily="50" charset="-128"/>
            </a:rPr>
            <a:t>　今後も市税収入の大きな増収は見込めないことから、引き続き行財政改革を推進し、経常経費の抑制に努めていく。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168063</xdr:rowOff>
    </xdr:from>
    <xdr:to>
      <xdr:col>23</xdr:col>
      <xdr:colOff>133350</xdr:colOff>
      <xdr:row>66</xdr:row>
      <xdr:rowOff>58420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140863"/>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93133</xdr:rowOff>
    </xdr:from>
    <xdr:to>
      <xdr:col>19</xdr:col>
      <xdr:colOff>133350</xdr:colOff>
      <xdr:row>66</xdr:row>
      <xdr:rowOff>58420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23738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44873</xdr:rowOff>
    </xdr:from>
    <xdr:to>
      <xdr:col>15</xdr:col>
      <xdr:colOff>82550</xdr:colOff>
      <xdr:row>65</xdr:row>
      <xdr:rowOff>93133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1891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1694</xdr:rowOff>
    </xdr:from>
    <xdr:to>
      <xdr:col>11</xdr:col>
      <xdr:colOff>31750</xdr:colOff>
      <xdr:row>65</xdr:row>
      <xdr:rowOff>44873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803044"/>
          <a:ext cx="889000" cy="38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117263</xdr:rowOff>
    </xdr:from>
    <xdr:to>
      <xdr:col>23</xdr:col>
      <xdr:colOff>184150</xdr:colOff>
      <xdr:row>65</xdr:row>
      <xdr:rowOff>47413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89340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165523</xdr:rowOff>
    </xdr:from>
    <xdr:to>
      <xdr:col>11</xdr:col>
      <xdr:colOff>82550</xdr:colOff>
      <xdr:row>65</xdr:row>
      <xdr:rowOff>95673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80450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62671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スクール構想による情報機器購入経費や除雪事業等の増加により、物件費・維持補修費が増加したことから、数値が前年度を上回った。</a:t>
          </a:r>
        </a:p>
        <a:p>
          <a:r>
            <a:rPr kumimoji="1" lang="ja-JP" altLang="en-US" sz="1300">
              <a:latin typeface="ＭＳ Ｐゴシック" panose="020B0600070205080204" pitchFamily="50" charset="-128"/>
              <a:ea typeface="ＭＳ Ｐゴシック" panose="020B0600070205080204" pitchFamily="50" charset="-128"/>
            </a:rPr>
            <a:t>　類似団体平均と差があることから、今後も事務事業や公共施設の見直しなど行財政改革に取り組み、人件費及び物件費等の節減に努めていく。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162798</xdr:rowOff>
    </xdr:from>
    <xdr:to>
      <xdr:col>23</xdr:col>
      <xdr:colOff>133350</xdr:colOff>
      <xdr:row>86</xdr:row>
      <xdr:rowOff>35106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564598"/>
          <a:ext cx="838200" cy="21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157511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4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123104</xdr:rowOff>
    </xdr:from>
    <xdr:to>
      <xdr:col>19</xdr:col>
      <xdr:colOff>133350</xdr:colOff>
      <xdr:row>84</xdr:row>
      <xdr:rowOff>162798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24904"/>
          <a:ext cx="889000" cy="3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147424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123104</xdr:rowOff>
    </xdr:from>
    <xdr:to>
      <xdr:col>15</xdr:col>
      <xdr:colOff>82550</xdr:colOff>
      <xdr:row>84</xdr:row>
      <xdr:rowOff>152422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524904"/>
          <a:ext cx="889000" cy="2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113281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75199</xdr:rowOff>
    </xdr:from>
    <xdr:to>
      <xdr:col>11</xdr:col>
      <xdr:colOff>31750</xdr:colOff>
      <xdr:row>84</xdr:row>
      <xdr:rowOff>152422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476999"/>
          <a:ext cx="889000" cy="7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108374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73362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8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155756</xdr:rowOff>
    </xdr:from>
    <xdr:to>
      <xdr:col>23</xdr:col>
      <xdr:colOff>184150</xdr:colOff>
      <xdr:row>86</xdr:row>
      <xdr:rowOff>85906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72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127833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70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111998</xdr:rowOff>
    </xdr:from>
    <xdr:to>
      <xdr:col>19</xdr:col>
      <xdr:colOff>184150</xdr:colOff>
      <xdr:row>85</xdr:row>
      <xdr:rowOff>42148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1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26925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0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72304</xdr:rowOff>
    </xdr:from>
    <xdr:to>
      <xdr:col>15</xdr:col>
      <xdr:colOff>133350</xdr:colOff>
      <xdr:row>85</xdr:row>
      <xdr:rowOff>2454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158681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101622</xdr:rowOff>
    </xdr:from>
    <xdr:to>
      <xdr:col>11</xdr:col>
      <xdr:colOff>82550</xdr:colOff>
      <xdr:row>85</xdr:row>
      <xdr:rowOff>31772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50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16549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58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24399</xdr:rowOff>
    </xdr:from>
    <xdr:to>
      <xdr:col>7</xdr:col>
      <xdr:colOff>31750</xdr:colOff>
      <xdr:row>84</xdr:row>
      <xdr:rowOff>125999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4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110776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51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京丹後市行財政改革推進計画に基づく職員人件費の抑制により、類似団体の中では低い水準にある。</a:t>
          </a:r>
        </a:p>
        <a:p>
          <a:r>
            <a:rPr kumimoji="1" lang="ja-JP" altLang="en-US" sz="1300">
              <a:latin typeface="ＭＳ Ｐゴシック" panose="020B0600070205080204" pitchFamily="50" charset="-128"/>
              <a:ea typeface="ＭＳ Ｐゴシック" panose="020B0600070205080204" pitchFamily="50" charset="-128"/>
            </a:rPr>
            <a:t>　今後も人事院勧告に準拠した職員給与等の適正化に努める。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82</xdr:row>
      <xdr:rowOff>166914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1913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125384</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9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82</xdr:row>
      <xdr:rowOff>132443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1741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82</xdr:row>
      <xdr:rowOff>115207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1568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46264</xdr:rowOff>
    </xdr:from>
    <xdr:to>
      <xdr:col>68</xdr:col>
      <xdr:colOff>152400</xdr:colOff>
      <xdr:row>82</xdr:row>
      <xdr:rowOff>97971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1051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81643</xdr:rowOff>
    </xdr:from>
    <xdr:to>
      <xdr:col>77</xdr:col>
      <xdr:colOff>95250</xdr:colOff>
      <xdr:row>83</xdr:row>
      <xdr:rowOff>11793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21970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64407</xdr:rowOff>
    </xdr:from>
    <xdr:to>
      <xdr:col>73</xdr:col>
      <xdr:colOff>44450</xdr:colOff>
      <xdr:row>82</xdr:row>
      <xdr:rowOff>166007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4734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166914</xdr:rowOff>
    </xdr:from>
    <xdr:to>
      <xdr:col>64</xdr:col>
      <xdr:colOff>152400</xdr:colOff>
      <xdr:row>82</xdr:row>
      <xdr:rowOff>97064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107241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本市においては、合併後、定員適正化計画に基づき職員数の削減に取り組んでいるが、分庁舎方式や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市民局等の設置、複数の同種施設の存続等、本市の組織体制や施策により、職員数が類似団体の職員数を大きく上回っている。</a:t>
          </a:r>
        </a:p>
        <a:p>
          <a:r>
            <a:rPr kumimoji="1" lang="ja-JP" altLang="en-US" sz="1300">
              <a:latin typeface="ＭＳ Ｐゴシック" panose="020B0600070205080204" pitchFamily="50" charset="-128"/>
              <a:ea typeface="ＭＳ Ｐゴシック" panose="020B0600070205080204" pitchFamily="50" charset="-128"/>
            </a:rPr>
            <a:t>　人口が減少傾向にある中で、様々な行政需要を勘案しながら、引き続き行財政改革とあわせて定員管理計画の遂行に努めていく。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84425</xdr:rowOff>
    </xdr:from>
    <xdr:to>
      <xdr:col>81</xdr:col>
      <xdr:colOff>44450</xdr:colOff>
      <xdr:row>63</xdr:row>
      <xdr:rowOff>116598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885775"/>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84425</xdr:rowOff>
    </xdr:from>
    <xdr:to>
      <xdr:col>77</xdr:col>
      <xdr:colOff>44450</xdr:colOff>
      <xdr:row>63</xdr:row>
      <xdr:rowOff>92468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88577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85574</xdr:rowOff>
    </xdr:from>
    <xdr:to>
      <xdr:col>72</xdr:col>
      <xdr:colOff>203200</xdr:colOff>
      <xdr:row>63</xdr:row>
      <xdr:rowOff>92468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88692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67189</xdr:rowOff>
    </xdr:from>
    <xdr:to>
      <xdr:col>68</xdr:col>
      <xdr:colOff>152400</xdr:colOff>
      <xdr:row>63</xdr:row>
      <xdr:rowOff>85574</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868539"/>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65798</xdr:rowOff>
    </xdr:from>
    <xdr:to>
      <xdr:col>81</xdr:col>
      <xdr:colOff>95250</xdr:colOff>
      <xdr:row>63</xdr:row>
      <xdr:rowOff>167398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86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37875</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83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33625</xdr:rowOff>
    </xdr:from>
    <xdr:to>
      <xdr:col>77</xdr:col>
      <xdr:colOff>95250</xdr:colOff>
      <xdr:row>63</xdr:row>
      <xdr:rowOff>135225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8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120002</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9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41668</xdr:rowOff>
    </xdr:from>
    <xdr:to>
      <xdr:col>73</xdr:col>
      <xdr:colOff>44450</xdr:colOff>
      <xdr:row>63</xdr:row>
      <xdr:rowOff>143268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8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128045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92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34774</xdr:rowOff>
    </xdr:from>
    <xdr:to>
      <xdr:col>68</xdr:col>
      <xdr:colOff>203200</xdr:colOff>
      <xdr:row>63</xdr:row>
      <xdr:rowOff>136374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121151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9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16389</xdr:rowOff>
    </xdr:from>
    <xdr:to>
      <xdr:col>64</xdr:col>
      <xdr:colOff>152400</xdr:colOff>
      <xdr:row>63</xdr:row>
      <xdr:rowOff>117989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8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102766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90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年度は、標準税収入額等や算定費目の創設等による普通交付税の増加による標準財政規模の増加により、前年度から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ポイント下降の</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％となったが、類似団体平均は大きく上回った。</a:t>
          </a:r>
        </a:p>
        <a:p>
          <a:r>
            <a:rPr kumimoji="1" lang="ja-JP" altLang="en-US" sz="1300">
              <a:latin typeface="ＭＳ Ｐゴシック" panose="020B0600070205080204" pitchFamily="50" charset="-128"/>
              <a:ea typeface="ＭＳ Ｐゴシック" panose="020B0600070205080204" pitchFamily="50" charset="-128"/>
            </a:rPr>
            <a:t>　今後も大型の普通建設事業が予定されている中で、地方債発行事業については優先度の高いものから計画的に実施するなど、引き続き公債費の適正化に取り組み、財政の健全化に努めていく。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164193</xdr:rowOff>
    </xdr:from>
    <xdr:to>
      <xdr:col>81</xdr:col>
      <xdr:colOff>44450</xdr:colOff>
      <xdr:row>44</xdr:row>
      <xdr:rowOff>4233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75365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60778</xdr:rowOff>
    </xdr:from>
    <xdr:to>
      <xdr:col>77</xdr:col>
      <xdr:colOff>44450</xdr:colOff>
      <xdr:row>44</xdr:row>
      <xdr:rowOff>4233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743312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26307</xdr:rowOff>
    </xdr:from>
    <xdr:to>
      <xdr:col>72</xdr:col>
      <xdr:colOff>203200</xdr:colOff>
      <xdr:row>43</xdr:row>
      <xdr:rowOff>60778</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151795</xdr:rowOff>
    </xdr:from>
    <xdr:to>
      <xdr:col>68</xdr:col>
      <xdr:colOff>152400</xdr:colOff>
      <xdr:row>43</xdr:row>
      <xdr:rowOff>26307</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73526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113393</xdr:rowOff>
    </xdr:from>
    <xdr:to>
      <xdr:col>81</xdr:col>
      <xdr:colOff>95250</xdr:colOff>
      <xdr:row>44</xdr:row>
      <xdr:rowOff>43543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9270</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124883</xdr:rowOff>
    </xdr:from>
    <xdr:to>
      <xdr:col>77</xdr:col>
      <xdr:colOff>95250</xdr:colOff>
      <xdr:row>44</xdr:row>
      <xdr:rowOff>55033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39810</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9978</xdr:rowOff>
    </xdr:from>
    <xdr:to>
      <xdr:col>73</xdr:col>
      <xdr:colOff>44450</xdr:colOff>
      <xdr:row>43</xdr:row>
      <xdr:rowOff>111578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96355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146957</xdr:rowOff>
    </xdr:from>
    <xdr:to>
      <xdr:col>68</xdr:col>
      <xdr:colOff>203200</xdr:colOff>
      <xdr:row>43</xdr:row>
      <xdr:rowOff>77107</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61884</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100995</xdr:rowOff>
    </xdr:from>
    <xdr:to>
      <xdr:col>64</xdr:col>
      <xdr:colOff>152400</xdr:colOff>
      <xdr:row>43</xdr:row>
      <xdr:rowOff>31145</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15922</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と比べ、公営企業債等繰入見込額等の減少による将来負担額の減少、標準税収入額等の増加や算定費目の創設等による普通交付税の増加による標準財政規模の増加及び充当可能基金の増加等により、前年度から</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ポイント下降の</a:t>
          </a:r>
          <a:r>
            <a:rPr kumimoji="1" lang="en-US" altLang="ja-JP" sz="1300">
              <a:latin typeface="ＭＳ Ｐゴシック" panose="020B0600070205080204" pitchFamily="50" charset="-128"/>
              <a:ea typeface="ＭＳ Ｐゴシック" panose="020B0600070205080204" pitchFamily="50" charset="-128"/>
            </a:rPr>
            <a:t>129.2</a:t>
          </a:r>
          <a:r>
            <a:rPr kumimoji="1" lang="ja-JP" altLang="en-US" sz="1300">
              <a:latin typeface="ＭＳ Ｐゴシック" panose="020B0600070205080204" pitchFamily="50" charset="-128"/>
              <a:ea typeface="ＭＳ Ｐゴシック" panose="020B0600070205080204" pitchFamily="50" charset="-128"/>
            </a:rPr>
            <a:t>％となったが、類似団体平均は大きく上回った。</a:t>
          </a:r>
        </a:p>
        <a:p>
          <a:r>
            <a:rPr kumimoji="1" lang="ja-JP" altLang="en-US" sz="1300">
              <a:latin typeface="ＭＳ Ｐゴシック" panose="020B0600070205080204" pitchFamily="50" charset="-128"/>
              <a:ea typeface="ＭＳ Ｐゴシック" panose="020B0600070205080204" pitchFamily="50" charset="-128"/>
            </a:rPr>
            <a:t>　今後も普通交付税算入のある合併特例債など有利な地方債を活用するとともに、行財政改革による歳出抑制に取り組み、将来負担の軽減を図る。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25884</xdr:rowOff>
    </xdr:from>
    <xdr:to>
      <xdr:col>81</xdr:col>
      <xdr:colOff>44450</xdr:colOff>
      <xdr:row>22</xdr:row>
      <xdr:rowOff>125851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6179800" y="3797784"/>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34670</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434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1754</xdr:rowOff>
    </xdr:from>
    <xdr:to>
      <xdr:col>77</xdr:col>
      <xdr:colOff>44450</xdr:colOff>
      <xdr:row>22</xdr:row>
      <xdr:rowOff>125851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5290800" y="377365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16933</xdr:rowOff>
    </xdr:from>
    <xdr:to>
      <xdr:col>72</xdr:col>
      <xdr:colOff>203200</xdr:colOff>
      <xdr:row>22</xdr:row>
      <xdr:rowOff>1754</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4401800" y="3617383"/>
          <a:ext cx="8890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100149</xdr:rowOff>
    </xdr:from>
    <xdr:to>
      <xdr:col>68</xdr:col>
      <xdr:colOff>152400</xdr:colOff>
      <xdr:row>21</xdr:row>
      <xdr:rowOff>16933</xdr:rowOff>
    </xdr:to>
    <xdr:cxnSp macro="">
      <xdr:nvCxnSpPr>
        <xdr:cNvPr id="463" name="直線コネクタ 462">
          <a:extLst>
            <a:ext uri="{FF2B5EF4-FFF2-40B4-BE49-F238E27FC236}">
              <a16:creationId xmlns:a16="http://schemas.microsoft.com/office/drawing/2014/main" id="{00000000-0008-0000-0300-0000CF010000}"/>
            </a:ext>
          </a:extLst>
        </xdr:cNvPr>
        <xdr:cNvCxnSpPr/>
      </xdr:nvCxnSpPr>
      <xdr:spPr>
        <a:xfrm>
          <a:off x="13512800" y="3357699"/>
          <a:ext cx="889000" cy="25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146534</xdr:rowOff>
    </xdr:from>
    <xdr:to>
      <xdr:col>81</xdr:col>
      <xdr:colOff>95250</xdr:colOff>
      <xdr:row>22</xdr:row>
      <xdr:rowOff>76684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967200" y="37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42411</xdr:rowOff>
    </xdr:from>
    <xdr:ext cx="762000" cy="259045"/>
    <xdr:sp macro="" textlink="">
      <xdr:nvSpPr>
        <xdr:cNvPr id="474" name="将来負担の状況該当値テキスト">
          <a:extLst>
            <a:ext uri="{FF2B5EF4-FFF2-40B4-BE49-F238E27FC236}">
              <a16:creationId xmlns:a16="http://schemas.microsoft.com/office/drawing/2014/main" id="{00000000-0008-0000-0300-0000DA010000}"/>
            </a:ext>
          </a:extLst>
        </xdr:cNvPr>
        <xdr:cNvSpPr txBox="1"/>
      </xdr:nvSpPr>
      <xdr:spPr>
        <a:xfrm>
          <a:off x="17106900" y="364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75051</xdr:rowOff>
    </xdr:from>
    <xdr:to>
      <xdr:col>77</xdr:col>
      <xdr:colOff>95250</xdr:colOff>
      <xdr:row>23</xdr:row>
      <xdr:rowOff>5201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6129000" y="38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161428</xdr:rowOff>
    </xdr:from>
    <xdr:ext cx="7366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5798800" y="3933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122404</xdr:rowOff>
    </xdr:from>
    <xdr:to>
      <xdr:col>73</xdr:col>
      <xdr:colOff>44450</xdr:colOff>
      <xdr:row>22</xdr:row>
      <xdr:rowOff>52554</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5240000" y="37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37331</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909800" y="380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137583</xdr:rowOff>
    </xdr:from>
    <xdr:to>
      <xdr:col>68</xdr:col>
      <xdr:colOff>203200</xdr:colOff>
      <xdr:row>21</xdr:row>
      <xdr:rowOff>67733</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4351000" y="35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52510</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4020800" y="365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49349</xdr:rowOff>
    </xdr:from>
    <xdr:to>
      <xdr:col>64</xdr:col>
      <xdr:colOff>152400</xdr:colOff>
      <xdr:row>19</xdr:row>
      <xdr:rowOff>150949</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3462000" y="330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135726</xdr:rowOff>
    </xdr:from>
    <xdr:ext cx="762000" cy="259045"/>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3131800" y="339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53,674
53,182
501.44
42,608,033
41,601,337
879,585
20,382,297
37,998,716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24.2</a:t>
          </a:r>
          <a:r>
            <a:rPr kumimoji="1" lang="ja-JP" altLang="en-US" sz="1300">
              <a:latin typeface="ＭＳ Ｐゴシック" panose="020B0600070205080204" pitchFamily="50" charset="-128"/>
              <a:ea typeface="ＭＳ Ｐゴシック" panose="020B0600070205080204" pitchFamily="50" charset="-128"/>
            </a:rPr>
            <a:t>％であり、会計年度任用職員制度の開始により数値が上昇したが、類似団体平均を下回った。</a:t>
          </a:r>
        </a:p>
        <a:p>
          <a:r>
            <a:rPr kumimoji="1" lang="ja-JP" altLang="en-US" sz="1300">
              <a:latin typeface="ＭＳ Ｐゴシック" panose="020B0600070205080204" pitchFamily="50" charset="-128"/>
              <a:ea typeface="ＭＳ Ｐゴシック" panose="020B0600070205080204" pitchFamily="50" charset="-128"/>
            </a:rPr>
            <a:t>　しかし、人口当たり職員数は類似団体を上回っているため、今後も定員管理計画に基づき適正な定員管理に努めるとともに、アウトソーシングの推進や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を活用した業務効率化、事務事業の最適化などに取り組み、人件費抑制に努めていく。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37</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382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38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45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年度は、会計年度任用職員制度の開始により臨時職員賃金がなくなったことから数値が下降し、類似団体平均も下回った。</a:t>
          </a:r>
        </a:p>
        <a:p>
          <a:r>
            <a:rPr kumimoji="1" lang="ja-JP" altLang="en-US" sz="1300">
              <a:latin typeface="ＭＳ Ｐゴシック" panose="020B0600070205080204" pitchFamily="50" charset="-128"/>
              <a:ea typeface="ＭＳ Ｐゴシック" panose="020B0600070205080204" pitchFamily="50" charset="-128"/>
            </a:rPr>
            <a:t>　今後も行財政改革により施設の統廃合や移譲を進めるとともに、事務事業の最適化や効率化に取り組み、物件費の抑制に努めていく。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17</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863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17</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77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8890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77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8890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08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児童扶養手当給付費や子ども医療給付費等の減少により数値が下降し、類似団体平均は下回ったが、少子高齢化等に伴い、社会保障関係経費の増加が見込まれることから、既存の単独事業の見直しなどによる歳出抑制に取り組む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142240</xdr:rowOff>
    </xdr:from>
    <xdr:to>
      <xdr:col>24</xdr:col>
      <xdr:colOff>25400</xdr:colOff>
      <xdr:row>55</xdr:row>
      <xdr:rowOff>92710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005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55</xdr:row>
      <xdr:rowOff>92710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84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xdr:rowOff>
    </xdr:from>
    <xdr:to>
      <xdr:col>15</xdr:col>
      <xdr:colOff>98425</xdr:colOff>
      <xdr:row>55</xdr:row>
      <xdr:rowOff>54610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38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xdr:rowOff>
    </xdr:from>
    <xdr:to>
      <xdr:col>11</xdr:col>
      <xdr:colOff>9525</xdr:colOff>
      <xdr:row>55</xdr:row>
      <xdr:rowOff>8890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38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91440</xdr:rowOff>
    </xdr:from>
    <xdr:to>
      <xdr:col>24</xdr:col>
      <xdr:colOff>76200</xdr:colOff>
      <xdr:row>55</xdr:row>
      <xdr:rowOff>21590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107967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xdr:rowOff>
    </xdr:from>
    <xdr:to>
      <xdr:col>15</xdr:col>
      <xdr:colOff>149225</xdr:colOff>
      <xdr:row>55</xdr:row>
      <xdr:rowOff>105410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115587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129540</xdr:rowOff>
    </xdr:from>
    <xdr:to>
      <xdr:col>11</xdr:col>
      <xdr:colOff>60325</xdr:colOff>
      <xdr:row>55</xdr:row>
      <xdr:rowOff>59690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年度は、前年度と比べ、下水道事業会計の法適用化により繰出金等が減少したことから数値が下降したが、類似団体平均は上回った。</a:t>
          </a:r>
        </a:p>
        <a:p>
          <a:r>
            <a:rPr kumimoji="1" lang="ja-JP" altLang="en-US" sz="1300">
              <a:latin typeface="ＭＳ Ｐゴシック" panose="020B0600070205080204" pitchFamily="50" charset="-128"/>
              <a:ea typeface="ＭＳ Ｐゴシック" panose="020B0600070205080204" pitchFamily="50" charset="-128"/>
            </a:rPr>
            <a:t>　公営企業会計等においては、独立採算の原則に基づき、事務事業の見直し、事業施設の合理化や効率化、料金見直し等により財政健全化を図り、普通会計からの繰出金・出資金の抑制に努めていく。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139700</xdr:rowOff>
    </xdr:from>
    <xdr:to>
      <xdr:col>82</xdr:col>
      <xdr:colOff>107950</xdr:colOff>
      <xdr:row>62</xdr:row>
      <xdr:rowOff>38100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083800"/>
          <a:ext cx="83820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133350</xdr:rowOff>
    </xdr:from>
    <xdr:to>
      <xdr:col>78</xdr:col>
      <xdr:colOff>69850</xdr:colOff>
      <xdr:row>62</xdr:row>
      <xdr:rowOff>38100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59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69850</xdr:rowOff>
    </xdr:from>
    <xdr:to>
      <xdr:col>73</xdr:col>
      <xdr:colOff>180975</xdr:colOff>
      <xdr:row>61</xdr:row>
      <xdr:rowOff>133350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528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61</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1854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35577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88900</xdr:rowOff>
    </xdr:from>
    <xdr:to>
      <xdr:col>82</xdr:col>
      <xdr:colOff>158750</xdr:colOff>
      <xdr:row>59</xdr:row>
      <xdr:rowOff>19050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60977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158750</xdr:rowOff>
    </xdr:from>
    <xdr:to>
      <xdr:col>78</xdr:col>
      <xdr:colOff>120650</xdr:colOff>
      <xdr:row>62</xdr:row>
      <xdr:rowOff>88900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73677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70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82550</xdr:rowOff>
    </xdr:from>
    <xdr:to>
      <xdr:col>74</xdr:col>
      <xdr:colOff>31750</xdr:colOff>
      <xdr:row>62</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19050</xdr:rowOff>
    </xdr:from>
    <xdr:to>
      <xdr:col>69</xdr:col>
      <xdr:colOff>142875</xdr:colOff>
      <xdr:row>61</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年度は、下水道事業会計の法適用化により数値が上昇したが、類似団体平均値を下回った。</a:t>
          </a:r>
        </a:p>
        <a:p>
          <a:r>
            <a:rPr kumimoji="1" lang="ja-JP" altLang="en-US" sz="1300">
              <a:latin typeface="ＭＳ Ｐゴシック" panose="020B0600070205080204" pitchFamily="50" charset="-128"/>
              <a:ea typeface="ＭＳ Ｐゴシック" panose="020B0600070205080204" pitchFamily="50" charset="-128"/>
            </a:rPr>
            <a:t>　今後も市単独補助事業を中心に、各種団体への補助金等の見直しを行うなど、補助費等の抑制に努めていく。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88138</xdr:rowOff>
    </xdr:from>
    <xdr:to>
      <xdr:col>82</xdr:col>
      <xdr:colOff>107950</xdr:colOff>
      <xdr:row>36</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088888"/>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88138</xdr:rowOff>
    </xdr:from>
    <xdr:to>
      <xdr:col>78</xdr:col>
      <xdr:colOff>69850</xdr:colOff>
      <xdr:row>35</xdr:row>
      <xdr:rowOff>92710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088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101854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35</xdr:row>
      <xdr:rowOff>101854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098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37338</xdr:rowOff>
    </xdr:from>
    <xdr:to>
      <xdr:col>78</xdr:col>
      <xdr:colOff>120650</xdr:colOff>
      <xdr:row>35</xdr:row>
      <xdr:rowOff>138938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149115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年度は、学校空調化等整備事業などの元金償還が始まったものの、元金償還が終了した額が上回ったことから数値は下降したが、類似団体平均を上回った。</a:t>
          </a:r>
        </a:p>
        <a:p>
          <a:r>
            <a:rPr kumimoji="1" lang="ja-JP" altLang="en-US" sz="1300">
              <a:latin typeface="ＭＳ Ｐゴシック" panose="020B0600070205080204" pitchFamily="50" charset="-128"/>
              <a:ea typeface="ＭＳ Ｐゴシック" panose="020B0600070205080204" pitchFamily="50" charset="-128"/>
            </a:rPr>
            <a:t>　今後も公共施設等の更新などによる大型の普通建設事業が予定されていることから、新たな地方債発行事業については優先度の高いものから計画的に実施するなど、引き続き公債費の適正管理に努めていく。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27395</xdr:rowOff>
    </xdr:from>
    <xdr:to>
      <xdr:col>24</xdr:col>
      <xdr:colOff>25400</xdr:colOff>
      <xdr:row>79</xdr:row>
      <xdr:rowOff>73116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571945"/>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60052</xdr:rowOff>
    </xdr:from>
    <xdr:to>
      <xdr:col>19</xdr:col>
      <xdr:colOff>187325</xdr:colOff>
      <xdr:row>79</xdr:row>
      <xdr:rowOff>73116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604602"/>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14332</xdr:rowOff>
    </xdr:from>
    <xdr:to>
      <xdr:col>15</xdr:col>
      <xdr:colOff>98425</xdr:colOff>
      <xdr:row>79</xdr:row>
      <xdr:rowOff>60052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5588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113937</xdr:rowOff>
    </xdr:from>
    <xdr:to>
      <xdr:col>11</xdr:col>
      <xdr:colOff>9525</xdr:colOff>
      <xdr:row>79</xdr:row>
      <xdr:rowOff>14332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48703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148045</xdr:rowOff>
    </xdr:from>
    <xdr:to>
      <xdr:col>24</xdr:col>
      <xdr:colOff>76200</xdr:colOff>
      <xdr:row>79</xdr:row>
      <xdr:rowOff>78195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120122</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22316</xdr:rowOff>
    </xdr:from>
    <xdr:to>
      <xdr:col>20</xdr:col>
      <xdr:colOff>38100</xdr:colOff>
      <xdr:row>79</xdr:row>
      <xdr:rowOff>123916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108693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65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9252</xdr:rowOff>
    </xdr:from>
    <xdr:to>
      <xdr:col>15</xdr:col>
      <xdr:colOff>149225</xdr:colOff>
      <xdr:row>79</xdr:row>
      <xdr:rowOff>110852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95629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64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134982</xdr:rowOff>
    </xdr:from>
    <xdr:to>
      <xdr:col>11</xdr:col>
      <xdr:colOff>60325</xdr:colOff>
      <xdr:row>79</xdr:row>
      <xdr:rowOff>65132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49909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63137</xdr:rowOff>
    </xdr:from>
    <xdr:to>
      <xdr:col>6</xdr:col>
      <xdr:colOff>171450</xdr:colOff>
      <xdr:row>78</xdr:row>
      <xdr:rowOff>164737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149514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歳出の経常一般財源では、扶助費、繰出金が減少し、歳入では、地方消費税交付金や普通交付税等の増加等により増加した。公債費を除いた経常収支比率は前年度より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ポイント下降し、</a:t>
          </a:r>
          <a:r>
            <a:rPr kumimoji="1" lang="en-US" altLang="ja-JP" sz="1300">
              <a:latin typeface="ＭＳ Ｐゴシック" panose="020B0600070205080204" pitchFamily="50" charset="-128"/>
              <a:ea typeface="ＭＳ Ｐゴシック" panose="020B0600070205080204" pitchFamily="50" charset="-128"/>
            </a:rPr>
            <a:t>72.2</a:t>
          </a:r>
          <a:r>
            <a:rPr kumimoji="1" lang="ja-JP" altLang="en-US" sz="1300">
              <a:latin typeface="ＭＳ Ｐゴシック" panose="020B0600070205080204" pitchFamily="50" charset="-128"/>
              <a:ea typeface="ＭＳ Ｐゴシック" panose="020B0600070205080204" pitchFamily="50" charset="-128"/>
            </a:rPr>
            <a:t>％と類似団体平均を下回った。</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今後も引き続き行財政改革を推進し、歳入確保と歳出削減を図っていく。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27939</xdr:rowOff>
    </xdr:from>
    <xdr:to>
      <xdr:col>82</xdr:col>
      <xdr:colOff>107950</xdr:colOff>
      <xdr:row>77</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058139"/>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78757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77</xdr:row>
      <xdr:rowOff>24130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111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88900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11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149860</xdr:rowOff>
    </xdr:from>
    <xdr:to>
      <xdr:col>69</xdr:col>
      <xdr:colOff>92075</xdr:colOff>
      <xdr:row>76</xdr:row>
      <xdr:rowOff>88900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83716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165117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149877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39387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27864</xdr:rowOff>
    </xdr:from>
    <xdr:to>
      <xdr:col>29</xdr:col>
      <xdr:colOff>127000</xdr:colOff>
      <xdr:row>15</xdr:row>
      <xdr:rowOff>150451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647239"/>
          <a:ext cx="647700" cy="122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119376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1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150451</xdr:rowOff>
    </xdr:from>
    <xdr:to>
      <xdr:col>26</xdr:col>
      <xdr:colOff>50800</xdr:colOff>
      <xdr:row>15</xdr:row>
      <xdr:rowOff>161123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69826"/>
          <a:ext cx="698500" cy="10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161123</xdr:rowOff>
    </xdr:from>
    <xdr:to>
      <xdr:col>22</xdr:col>
      <xdr:colOff>114300</xdr:colOff>
      <xdr:row>16</xdr:row>
      <xdr:rowOff>27121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780498"/>
          <a:ext cx="698500" cy="37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27121</xdr:rowOff>
    </xdr:from>
    <xdr:to>
      <xdr:col>18</xdr:col>
      <xdr:colOff>177800</xdr:colOff>
      <xdr:row>16</xdr:row>
      <xdr:rowOff>55424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17946"/>
          <a:ext cx="698500" cy="28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148514</xdr:rowOff>
    </xdr:from>
    <xdr:to>
      <xdr:col>29</xdr:col>
      <xdr:colOff>177800</xdr:colOff>
      <xdr:row>15</xdr:row>
      <xdr:rowOff>78664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596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165041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44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99651</xdr:rowOff>
    </xdr:from>
    <xdr:to>
      <xdr:col>26</xdr:col>
      <xdr:colOff>101600</xdr:colOff>
      <xdr:row>16</xdr:row>
      <xdr:rowOff>29801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19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39978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48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110323</xdr:rowOff>
    </xdr:from>
    <xdr:to>
      <xdr:col>22</xdr:col>
      <xdr:colOff>165100</xdr:colOff>
      <xdr:row>16</xdr:row>
      <xdr:rowOff>40473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29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50650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49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147771</xdr:rowOff>
    </xdr:from>
    <xdr:to>
      <xdr:col>19</xdr:col>
      <xdr:colOff>38100</xdr:colOff>
      <xdr:row>16</xdr:row>
      <xdr:rowOff>77921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767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88098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3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4624</xdr:rowOff>
    </xdr:from>
    <xdr:to>
      <xdr:col>15</xdr:col>
      <xdr:colOff>101600</xdr:colOff>
      <xdr:row>16</xdr:row>
      <xdr:rowOff>106224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795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116401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56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133760</xdr:rowOff>
    </xdr:from>
    <xdr:to>
      <xdr:col>29</xdr:col>
      <xdr:colOff>127000</xdr:colOff>
      <xdr:row>34</xdr:row>
      <xdr:rowOff>200870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401210"/>
          <a:ext cx="647700" cy="67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7162</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96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200870</xdr:rowOff>
    </xdr:from>
    <xdr:to>
      <xdr:col>26</xdr:col>
      <xdr:colOff>50800</xdr:colOff>
      <xdr:row>34</xdr:row>
      <xdr:rowOff>205834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468320"/>
          <a:ext cx="698500" cy="4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6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186436</xdr:rowOff>
    </xdr:from>
    <xdr:to>
      <xdr:col>22</xdr:col>
      <xdr:colOff>114300</xdr:colOff>
      <xdr:row>34</xdr:row>
      <xdr:rowOff>205834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453886"/>
          <a:ext cx="698500" cy="19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186436</xdr:rowOff>
    </xdr:from>
    <xdr:to>
      <xdr:col>18</xdr:col>
      <xdr:colOff>177800</xdr:colOff>
      <xdr:row>35</xdr:row>
      <xdr:rowOff>97054</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453886"/>
          <a:ext cx="698500" cy="253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82960</xdr:rowOff>
    </xdr:from>
    <xdr:to>
      <xdr:col>29</xdr:col>
      <xdr:colOff>177800</xdr:colOff>
      <xdr:row>34</xdr:row>
      <xdr:rowOff>184560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350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270937</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19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150070</xdr:rowOff>
    </xdr:from>
    <xdr:to>
      <xdr:col>26</xdr:col>
      <xdr:colOff>101600</xdr:colOff>
      <xdr:row>34</xdr:row>
      <xdr:rowOff>251670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417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261847</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1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155034</xdr:rowOff>
    </xdr:from>
    <xdr:to>
      <xdr:col>22</xdr:col>
      <xdr:colOff>165100</xdr:colOff>
      <xdr:row>34</xdr:row>
      <xdr:rowOff>256634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422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266811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19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135636</xdr:rowOff>
    </xdr:from>
    <xdr:to>
      <xdr:col>19</xdr:col>
      <xdr:colOff>38100</xdr:colOff>
      <xdr:row>34</xdr:row>
      <xdr:rowOff>237236</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403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247413</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17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46254</xdr:rowOff>
    </xdr:from>
    <xdr:to>
      <xdr:col>15</xdr:col>
      <xdr:colOff>101600</xdr:colOff>
      <xdr:row>35</xdr:row>
      <xdr:rowOff>147854</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656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158030</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4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53,674
53,182
501.44
42,608,033
41,601,337
879,585
20,382,297
37,998,716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159688</xdr:rowOff>
    </xdr:from>
    <xdr:to>
      <xdr:col>24</xdr:col>
      <xdr:colOff>63500</xdr:colOff>
      <xdr:row>35</xdr:row>
      <xdr:rowOff>34958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817538"/>
          <a:ext cx="838200" cy="21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6641</xdr:rowOff>
    </xdr:from>
    <xdr:to>
      <xdr:col>19</xdr:col>
      <xdr:colOff>177800</xdr:colOff>
      <xdr:row>35</xdr:row>
      <xdr:rowOff>34958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007391"/>
          <a:ext cx="889000" cy="2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6641</xdr:rowOff>
    </xdr:from>
    <xdr:to>
      <xdr:col>15</xdr:col>
      <xdr:colOff>50800</xdr:colOff>
      <xdr:row>35</xdr:row>
      <xdr:rowOff>30529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007391"/>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30529</xdr:rowOff>
    </xdr:from>
    <xdr:to>
      <xdr:col>10</xdr:col>
      <xdr:colOff>114300</xdr:colOff>
      <xdr:row>35</xdr:row>
      <xdr:rowOff>51860</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031279"/>
          <a:ext cx="889000" cy="2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108888</xdr:rowOff>
    </xdr:from>
    <xdr:to>
      <xdr:col>24</xdr:col>
      <xdr:colOff>114300</xdr:colOff>
      <xdr:row>34</xdr:row>
      <xdr:rowOff>39038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7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131765</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61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155608</xdr:rowOff>
    </xdr:from>
    <xdr:to>
      <xdr:col>20</xdr:col>
      <xdr:colOff>38100</xdr:colOff>
      <xdr:row>35</xdr:row>
      <xdr:rowOff>85758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98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102285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76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127291</xdr:rowOff>
    </xdr:from>
    <xdr:to>
      <xdr:col>15</xdr:col>
      <xdr:colOff>101600</xdr:colOff>
      <xdr:row>35</xdr:row>
      <xdr:rowOff>57441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9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73968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73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151179</xdr:rowOff>
    </xdr:from>
    <xdr:to>
      <xdr:col>10</xdr:col>
      <xdr:colOff>165100</xdr:colOff>
      <xdr:row>35</xdr:row>
      <xdr:rowOff>81329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98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97856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75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1060</xdr:rowOff>
    </xdr:from>
    <xdr:to>
      <xdr:col>6</xdr:col>
      <xdr:colOff>38100</xdr:colOff>
      <xdr:row>35</xdr:row>
      <xdr:rowOff>102660</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0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119187</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77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113574</xdr:rowOff>
    </xdr:from>
    <xdr:to>
      <xdr:col>24</xdr:col>
      <xdr:colOff>63500</xdr:colOff>
      <xdr:row>54</xdr:row>
      <xdr:rowOff>28437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200424"/>
          <a:ext cx="838200" cy="8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27877</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62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28437</xdr:rowOff>
    </xdr:from>
    <xdr:to>
      <xdr:col>19</xdr:col>
      <xdr:colOff>177800</xdr:colOff>
      <xdr:row>54</xdr:row>
      <xdr:rowOff>110603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286737"/>
          <a:ext cx="889000" cy="8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18178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110603</xdr:rowOff>
    </xdr:from>
    <xdr:to>
      <xdr:col>15</xdr:col>
      <xdr:colOff>50800</xdr:colOff>
      <xdr:row>54</xdr:row>
      <xdr:rowOff>165564</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368903"/>
          <a:ext cx="889000" cy="5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92587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165564</xdr:rowOff>
    </xdr:from>
    <xdr:to>
      <xdr:col>10</xdr:col>
      <xdr:colOff>114300</xdr:colOff>
      <xdr:row>55</xdr:row>
      <xdr:rowOff>10884</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423864"/>
          <a:ext cx="889000" cy="1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118076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148300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62774</xdr:rowOff>
    </xdr:from>
    <xdr:to>
      <xdr:col>24</xdr:col>
      <xdr:colOff>114300</xdr:colOff>
      <xdr:row>53</xdr:row>
      <xdr:rowOff>164374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1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85651</xdr:rowOff>
    </xdr:from>
    <xdr:ext cx="599010"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00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149087</xdr:rowOff>
    </xdr:from>
    <xdr:to>
      <xdr:col>20</xdr:col>
      <xdr:colOff>38100</xdr:colOff>
      <xdr:row>54</xdr:row>
      <xdr:rowOff>79237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95764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01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59803</xdr:rowOff>
    </xdr:from>
    <xdr:to>
      <xdr:col>15</xdr:col>
      <xdr:colOff>101600</xdr:colOff>
      <xdr:row>54</xdr:row>
      <xdr:rowOff>161403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31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6480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09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114764</xdr:rowOff>
    </xdr:from>
    <xdr:to>
      <xdr:col>10</xdr:col>
      <xdr:colOff>165100</xdr:colOff>
      <xdr:row>55</xdr:row>
      <xdr:rowOff>44914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3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61441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14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131534</xdr:rowOff>
    </xdr:from>
    <xdr:to>
      <xdr:col>6</xdr:col>
      <xdr:colOff>38100</xdr:colOff>
      <xdr:row>55</xdr:row>
      <xdr:rowOff>61684</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38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78211</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16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44678</xdr:rowOff>
    </xdr:from>
    <xdr:to>
      <xdr:col>24</xdr:col>
      <xdr:colOff>63500</xdr:colOff>
      <xdr:row>77</xdr:row>
      <xdr:rowOff>134480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074878"/>
          <a:ext cx="838200" cy="26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11434</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213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124461</xdr:rowOff>
    </xdr:from>
    <xdr:to>
      <xdr:col>19</xdr:col>
      <xdr:colOff>177800</xdr:colOff>
      <xdr:row>77</xdr:row>
      <xdr:rowOff>134480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3326111"/>
          <a:ext cx="889000" cy="1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29075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102743</xdr:rowOff>
    </xdr:from>
    <xdr:to>
      <xdr:col>15</xdr:col>
      <xdr:colOff>50800</xdr:colOff>
      <xdr:row>77</xdr:row>
      <xdr:rowOff>124461</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2961493"/>
          <a:ext cx="889000" cy="3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102743</xdr:rowOff>
    </xdr:from>
    <xdr:to>
      <xdr:col>10</xdr:col>
      <xdr:colOff>114300</xdr:colOff>
      <xdr:row>77</xdr:row>
      <xdr:rowOff>3263</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2961493"/>
          <a:ext cx="889000" cy="24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124401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165328</xdr:rowOff>
    </xdr:from>
    <xdr:to>
      <xdr:col>24</xdr:col>
      <xdr:colOff>114300</xdr:colOff>
      <xdr:row>76</xdr:row>
      <xdr:rowOff>95478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02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16756</xdr:rowOff>
    </xdr:from>
    <xdr:ext cx="534377"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287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83680</xdr:rowOff>
    </xdr:from>
    <xdr:to>
      <xdr:col>20</xdr:col>
      <xdr:colOff>38100</xdr:colOff>
      <xdr:row>78</xdr:row>
      <xdr:rowOff>13830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2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30357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06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73661</xdr:rowOff>
    </xdr:from>
    <xdr:to>
      <xdr:col>15</xdr:col>
      <xdr:colOff>101600</xdr:colOff>
      <xdr:row>78</xdr:row>
      <xdr:rowOff>3811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27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166388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36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51943</xdr:rowOff>
    </xdr:from>
    <xdr:to>
      <xdr:col>10</xdr:col>
      <xdr:colOff>165100</xdr:colOff>
      <xdr:row>75</xdr:row>
      <xdr:rowOff>153544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29106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170070</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52111" y="1268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123913</xdr:rowOff>
    </xdr:from>
    <xdr:to>
      <xdr:col>6</xdr:col>
      <xdr:colOff>38100</xdr:colOff>
      <xdr:row>77</xdr:row>
      <xdr:rowOff>54063</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15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70591</xdr:rowOff>
    </xdr:from>
    <xdr:ext cx="534377"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63111" y="129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119583</xdr:rowOff>
    </xdr:from>
    <xdr:to>
      <xdr:col>24</xdr:col>
      <xdr:colOff>63500</xdr:colOff>
      <xdr:row>96</xdr:row>
      <xdr:rowOff>142520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578783"/>
          <a:ext cx="8382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148074</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64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119583</xdr:rowOff>
    </xdr:from>
    <xdr:to>
      <xdr:col>19</xdr:col>
      <xdr:colOff>177800</xdr:colOff>
      <xdr:row>96</xdr:row>
      <xdr:rowOff>153429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578783"/>
          <a:ext cx="889000" cy="3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139357</xdr:rowOff>
    </xdr:from>
    <xdr:to>
      <xdr:col>15</xdr:col>
      <xdr:colOff>50800</xdr:colOff>
      <xdr:row>96</xdr:row>
      <xdr:rowOff>153429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598557"/>
          <a:ext cx="8890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125997</xdr:rowOff>
    </xdr:from>
    <xdr:to>
      <xdr:col>10</xdr:col>
      <xdr:colOff>114300</xdr:colOff>
      <xdr:row>96</xdr:row>
      <xdr:rowOff>139357</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585197"/>
          <a:ext cx="889000" cy="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91720</xdr:rowOff>
    </xdr:from>
    <xdr:to>
      <xdr:col>24</xdr:col>
      <xdr:colOff>114300</xdr:colOff>
      <xdr:row>97</xdr:row>
      <xdr:rowOff>21870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70147</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52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68783</xdr:rowOff>
    </xdr:from>
    <xdr:to>
      <xdr:col>20</xdr:col>
      <xdr:colOff>38100</xdr:colOff>
      <xdr:row>96</xdr:row>
      <xdr:rowOff>170383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52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161510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62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102629</xdr:rowOff>
    </xdr:from>
    <xdr:to>
      <xdr:col>15</xdr:col>
      <xdr:colOff>101600</xdr:colOff>
      <xdr:row>97</xdr:row>
      <xdr:rowOff>32779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56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23906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65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88557</xdr:rowOff>
    </xdr:from>
    <xdr:to>
      <xdr:col>10</xdr:col>
      <xdr:colOff>165100</xdr:colOff>
      <xdr:row>97</xdr:row>
      <xdr:rowOff>18707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9834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64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75197</xdr:rowOff>
    </xdr:from>
    <xdr:to>
      <xdr:col>6</xdr:col>
      <xdr:colOff>38100</xdr:colOff>
      <xdr:row>97</xdr:row>
      <xdr:rowOff>5347</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53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21874</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30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95777</xdr:rowOff>
    </xdr:from>
    <xdr:to>
      <xdr:col>55</xdr:col>
      <xdr:colOff>0</xdr:colOff>
      <xdr:row>37</xdr:row>
      <xdr:rowOff>74508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753627"/>
          <a:ext cx="838200" cy="66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126347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784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65213</xdr:rowOff>
    </xdr:from>
    <xdr:to>
      <xdr:col>50</xdr:col>
      <xdr:colOff>114300</xdr:colOff>
      <xdr:row>37</xdr:row>
      <xdr:rowOff>74508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408863"/>
          <a:ext cx="889000" cy="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65213</xdr:rowOff>
    </xdr:from>
    <xdr:to>
      <xdr:col>45</xdr:col>
      <xdr:colOff>177800</xdr:colOff>
      <xdr:row>37</xdr:row>
      <xdr:rowOff>75710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08863"/>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120819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67924</xdr:rowOff>
    </xdr:from>
    <xdr:to>
      <xdr:col>41</xdr:col>
      <xdr:colOff>50800</xdr:colOff>
      <xdr:row>37</xdr:row>
      <xdr:rowOff>75710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11574"/>
          <a:ext cx="889000" cy="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124865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126873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44977</xdr:rowOff>
    </xdr:from>
    <xdr:to>
      <xdr:col>55</xdr:col>
      <xdr:colOff>50800</xdr:colOff>
      <xdr:row>33</xdr:row>
      <xdr:rowOff>146577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70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67854</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55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23708</xdr:rowOff>
    </xdr:from>
    <xdr:to>
      <xdr:col>50</xdr:col>
      <xdr:colOff>165100</xdr:colOff>
      <xdr:row>37</xdr:row>
      <xdr:rowOff>125308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116435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6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14413</xdr:rowOff>
    </xdr:from>
    <xdr:to>
      <xdr:col>46</xdr:col>
      <xdr:colOff>38100</xdr:colOff>
      <xdr:row>37</xdr:row>
      <xdr:rowOff>116013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5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132540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13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24910</xdr:rowOff>
    </xdr:from>
    <xdr:to>
      <xdr:col>41</xdr:col>
      <xdr:colOff>101600</xdr:colOff>
      <xdr:row>37</xdr:row>
      <xdr:rowOff>126510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143037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4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17124</xdr:rowOff>
    </xdr:from>
    <xdr:to>
      <xdr:col>36</xdr:col>
      <xdr:colOff>165100</xdr:colOff>
      <xdr:row>37</xdr:row>
      <xdr:rowOff>118724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6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135251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3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115981</xdr:rowOff>
    </xdr:from>
    <xdr:to>
      <xdr:col>55</xdr:col>
      <xdr:colOff>0</xdr:colOff>
      <xdr:row>56</xdr:row>
      <xdr:rowOff>146800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17181"/>
          <a:ext cx="838200" cy="3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88683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89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115981</xdr:rowOff>
    </xdr:from>
    <xdr:to>
      <xdr:col>50</xdr:col>
      <xdr:colOff>114300</xdr:colOff>
      <xdr:row>56</xdr:row>
      <xdr:rowOff>144949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17181"/>
          <a:ext cx="889000" cy="2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144949</xdr:rowOff>
    </xdr:from>
    <xdr:to>
      <xdr:col>45</xdr:col>
      <xdr:colOff>177800</xdr:colOff>
      <xdr:row>56</xdr:row>
      <xdr:rowOff>170886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46149"/>
          <a:ext cx="889000" cy="2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170886</xdr:rowOff>
    </xdr:from>
    <xdr:to>
      <xdr:col>41</xdr:col>
      <xdr:colOff>50800</xdr:colOff>
      <xdr:row>57</xdr:row>
      <xdr:rowOff>27700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72086"/>
          <a:ext cx="889000" cy="2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96000</xdr:rowOff>
    </xdr:from>
    <xdr:to>
      <xdr:col>55</xdr:col>
      <xdr:colOff>50800</xdr:colOff>
      <xdr:row>57</xdr:row>
      <xdr:rowOff>26150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118877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4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65181</xdr:rowOff>
    </xdr:from>
    <xdr:to>
      <xdr:col>50</xdr:col>
      <xdr:colOff>165100</xdr:colOff>
      <xdr:row>56</xdr:row>
      <xdr:rowOff>166781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6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11858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44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94149</xdr:rowOff>
    </xdr:from>
    <xdr:to>
      <xdr:col>46</xdr:col>
      <xdr:colOff>38100</xdr:colOff>
      <xdr:row>57</xdr:row>
      <xdr:rowOff>24299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9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40826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7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120086</xdr:rowOff>
    </xdr:from>
    <xdr:to>
      <xdr:col>41</xdr:col>
      <xdr:colOff>101600</xdr:colOff>
      <xdr:row>57</xdr:row>
      <xdr:rowOff>50236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2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41363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148350</xdr:rowOff>
    </xdr:from>
    <xdr:to>
      <xdr:col>36</xdr:col>
      <xdr:colOff>165100</xdr:colOff>
      <xdr:row>57</xdr:row>
      <xdr:rowOff>78500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4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69627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4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164960</xdr:rowOff>
    </xdr:from>
    <xdr:to>
      <xdr:col>55</xdr:col>
      <xdr:colOff>0</xdr:colOff>
      <xdr:row>79</xdr:row>
      <xdr:rowOff>34065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38060"/>
          <a:ext cx="838200" cy="4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28670</xdr:rowOff>
    </xdr:from>
    <xdr:to>
      <xdr:col>50</xdr:col>
      <xdr:colOff>114300</xdr:colOff>
      <xdr:row>79</xdr:row>
      <xdr:rowOff>34065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73220"/>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5383</xdr:rowOff>
    </xdr:from>
    <xdr:to>
      <xdr:col>45</xdr:col>
      <xdr:colOff>177800</xdr:colOff>
      <xdr:row>79</xdr:row>
      <xdr:rowOff>28670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49933"/>
          <a:ext cx="889000" cy="2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5383</xdr:rowOff>
    </xdr:from>
    <xdr:to>
      <xdr:col>41</xdr:col>
      <xdr:colOff>50800</xdr:colOff>
      <xdr:row>79</xdr:row>
      <xdr:rowOff>27175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49933"/>
          <a:ext cx="889000" cy="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114160</xdr:rowOff>
    </xdr:from>
    <xdr:to>
      <xdr:col>55</xdr:col>
      <xdr:colOff>50800</xdr:colOff>
      <xdr:row>79</xdr:row>
      <xdr:rowOff>44310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29087</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0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154715</xdr:rowOff>
    </xdr:from>
    <xdr:to>
      <xdr:col>50</xdr:col>
      <xdr:colOff>165100</xdr:colOff>
      <xdr:row>79</xdr:row>
      <xdr:rowOff>84865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2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75992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2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149320</xdr:rowOff>
    </xdr:from>
    <xdr:to>
      <xdr:col>46</xdr:col>
      <xdr:colOff>38100</xdr:colOff>
      <xdr:row>79</xdr:row>
      <xdr:rowOff>79470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70597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126033</xdr:rowOff>
    </xdr:from>
    <xdr:to>
      <xdr:col>41</xdr:col>
      <xdr:colOff>101600</xdr:colOff>
      <xdr:row>79</xdr:row>
      <xdr:rowOff>56183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9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47310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9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147825</xdr:rowOff>
    </xdr:from>
    <xdr:to>
      <xdr:col>36</xdr:col>
      <xdr:colOff>165100</xdr:colOff>
      <xdr:row>79</xdr:row>
      <xdr:rowOff>77975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2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69102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1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118081</xdr:rowOff>
    </xdr:from>
    <xdr:to>
      <xdr:col>55</xdr:col>
      <xdr:colOff>0</xdr:colOff>
      <xdr:row>94</xdr:row>
      <xdr:rowOff>42039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062931"/>
          <a:ext cx="838200" cy="9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46868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34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118081</xdr:rowOff>
    </xdr:from>
    <xdr:to>
      <xdr:col>50</xdr:col>
      <xdr:colOff>114300</xdr:colOff>
      <xdr:row>93</xdr:row>
      <xdr:rowOff>152535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062931"/>
          <a:ext cx="8890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169364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152535</xdr:rowOff>
    </xdr:from>
    <xdr:to>
      <xdr:col>45</xdr:col>
      <xdr:colOff>177800</xdr:colOff>
      <xdr:row>94</xdr:row>
      <xdr:rowOff>169745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097385"/>
          <a:ext cx="889000" cy="18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53546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169745</xdr:rowOff>
    </xdr:from>
    <xdr:to>
      <xdr:col>41</xdr:col>
      <xdr:colOff>50800</xdr:colOff>
      <xdr:row>95</xdr:row>
      <xdr:rowOff>30919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286045"/>
          <a:ext cx="889000" cy="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19583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86056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162689</xdr:rowOff>
    </xdr:from>
    <xdr:to>
      <xdr:col>55</xdr:col>
      <xdr:colOff>50800</xdr:colOff>
      <xdr:row>94</xdr:row>
      <xdr:rowOff>92839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1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14116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95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67281</xdr:rowOff>
    </xdr:from>
    <xdr:to>
      <xdr:col>50</xdr:col>
      <xdr:colOff>165100</xdr:colOff>
      <xdr:row>93</xdr:row>
      <xdr:rowOff>168881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01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13958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78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101735</xdr:rowOff>
    </xdr:from>
    <xdr:to>
      <xdr:col>46</xdr:col>
      <xdr:colOff>38100</xdr:colOff>
      <xdr:row>94</xdr:row>
      <xdr:rowOff>31885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04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48412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582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118945</xdr:rowOff>
    </xdr:from>
    <xdr:to>
      <xdr:col>41</xdr:col>
      <xdr:colOff>101600</xdr:colOff>
      <xdr:row>95</xdr:row>
      <xdr:rowOff>49095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2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65622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01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151569</xdr:rowOff>
    </xdr:from>
    <xdr:to>
      <xdr:col>36</xdr:col>
      <xdr:colOff>165100</xdr:colOff>
      <xdr:row>95</xdr:row>
      <xdr:rowOff>81719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2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98246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04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61620</xdr:rowOff>
    </xdr:from>
    <xdr:to>
      <xdr:col>85</xdr:col>
      <xdr:colOff>127000</xdr:colOff>
      <xdr:row>38</xdr:row>
      <xdr:rowOff>127978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405270"/>
          <a:ext cx="838200" cy="23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45339</xdr:rowOff>
    </xdr:from>
    <xdr:to>
      <xdr:col>81</xdr:col>
      <xdr:colOff>50800</xdr:colOff>
      <xdr:row>37</xdr:row>
      <xdr:rowOff>61620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388989"/>
          <a:ext cx="889000" cy="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159288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45339</xdr:rowOff>
    </xdr:from>
    <xdr:to>
      <xdr:col>76</xdr:col>
      <xdr:colOff>114300</xdr:colOff>
      <xdr:row>38</xdr:row>
      <xdr:rowOff>81369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388989"/>
          <a:ext cx="889000" cy="20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11599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81369</xdr:rowOff>
    </xdr:from>
    <xdr:to>
      <xdr:col>71</xdr:col>
      <xdr:colOff>177800</xdr:colOff>
      <xdr:row>39</xdr:row>
      <xdr:rowOff>25819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596469"/>
          <a:ext cx="8890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39526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77178</xdr:rowOff>
    </xdr:from>
    <xdr:to>
      <xdr:col>85</xdr:col>
      <xdr:colOff>177800</xdr:colOff>
      <xdr:row>39</xdr:row>
      <xdr:rowOff>7328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9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44581</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10820</xdr:rowOff>
    </xdr:from>
    <xdr:to>
      <xdr:col>81</xdr:col>
      <xdr:colOff>101600</xdr:colOff>
      <xdr:row>37</xdr:row>
      <xdr:rowOff>112420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3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128947</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61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165989</xdr:rowOff>
    </xdr:from>
    <xdr:to>
      <xdr:col>76</xdr:col>
      <xdr:colOff>165100</xdr:colOff>
      <xdr:row>37</xdr:row>
      <xdr:rowOff>96139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3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112666</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11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30569</xdr:rowOff>
    </xdr:from>
    <xdr:to>
      <xdr:col>72</xdr:col>
      <xdr:colOff>38100</xdr:colOff>
      <xdr:row>38</xdr:row>
      <xdr:rowOff>132169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148696</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632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146469</xdr:rowOff>
    </xdr:from>
    <xdr:to>
      <xdr:col>67</xdr:col>
      <xdr:colOff>101600</xdr:colOff>
      <xdr:row>39</xdr:row>
      <xdr:rowOff>76619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67746</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75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141288</xdr:rowOff>
    </xdr:from>
    <xdr:to>
      <xdr:col>85</xdr:col>
      <xdr:colOff>127000</xdr:colOff>
      <xdr:row>72</xdr:row>
      <xdr:rowOff>144361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485688"/>
          <a:ext cx="8382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141288</xdr:rowOff>
    </xdr:from>
    <xdr:to>
      <xdr:col>81</xdr:col>
      <xdr:colOff>50800</xdr:colOff>
      <xdr:row>72</xdr:row>
      <xdr:rowOff>162281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485688"/>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162281</xdr:rowOff>
    </xdr:from>
    <xdr:to>
      <xdr:col>76</xdr:col>
      <xdr:colOff>114300</xdr:colOff>
      <xdr:row>73</xdr:row>
      <xdr:rowOff>29896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506681"/>
          <a:ext cx="889000" cy="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83621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29896</xdr:rowOff>
    </xdr:from>
    <xdr:to>
      <xdr:col>71</xdr:col>
      <xdr:colOff>177800</xdr:colOff>
      <xdr:row>73</xdr:row>
      <xdr:rowOff>89522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545746"/>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71137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68711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93561</xdr:rowOff>
    </xdr:from>
    <xdr:to>
      <xdr:col>85</xdr:col>
      <xdr:colOff>177800</xdr:colOff>
      <xdr:row>73</xdr:row>
      <xdr:rowOff>23711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4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116438</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28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90488</xdr:rowOff>
    </xdr:from>
    <xdr:to>
      <xdr:col>81</xdr:col>
      <xdr:colOff>101600</xdr:colOff>
      <xdr:row>73</xdr:row>
      <xdr:rowOff>20638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4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37165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21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111481</xdr:rowOff>
    </xdr:from>
    <xdr:to>
      <xdr:col>76</xdr:col>
      <xdr:colOff>165100</xdr:colOff>
      <xdr:row>73</xdr:row>
      <xdr:rowOff>41631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45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58158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23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150546</xdr:rowOff>
    </xdr:from>
    <xdr:to>
      <xdr:col>72</xdr:col>
      <xdr:colOff>38100</xdr:colOff>
      <xdr:row>73</xdr:row>
      <xdr:rowOff>80696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49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97223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2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38722</xdr:rowOff>
    </xdr:from>
    <xdr:to>
      <xdr:col>67</xdr:col>
      <xdr:colOff>101600</xdr:colOff>
      <xdr:row>73</xdr:row>
      <xdr:rowOff>140322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5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156849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3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101822</xdr:rowOff>
    </xdr:from>
    <xdr:to>
      <xdr:col>85</xdr:col>
      <xdr:colOff>127000</xdr:colOff>
      <xdr:row>96</xdr:row>
      <xdr:rowOff>108404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389572"/>
          <a:ext cx="838200" cy="17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48468</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108404</xdr:rowOff>
    </xdr:from>
    <xdr:to>
      <xdr:col>81</xdr:col>
      <xdr:colOff>50800</xdr:colOff>
      <xdr:row>97</xdr:row>
      <xdr:rowOff>22543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567604"/>
          <a:ext cx="889000" cy="8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20716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127195</xdr:rowOff>
    </xdr:from>
    <xdr:to>
      <xdr:col>76</xdr:col>
      <xdr:colOff>114300</xdr:colOff>
      <xdr:row>97</xdr:row>
      <xdr:rowOff>22543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586395"/>
          <a:ext cx="889000" cy="6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116565</xdr:rowOff>
    </xdr:from>
    <xdr:to>
      <xdr:col>71</xdr:col>
      <xdr:colOff>177800</xdr:colOff>
      <xdr:row>96</xdr:row>
      <xdr:rowOff>127195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232865"/>
          <a:ext cx="889000" cy="3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3501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51022</xdr:rowOff>
    </xdr:from>
    <xdr:to>
      <xdr:col>85</xdr:col>
      <xdr:colOff>177800</xdr:colOff>
      <xdr:row>95</xdr:row>
      <xdr:rowOff>152622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3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73899</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1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57604</xdr:rowOff>
    </xdr:from>
    <xdr:to>
      <xdr:col>81</xdr:col>
      <xdr:colOff>101600</xdr:colOff>
      <xdr:row>96</xdr:row>
      <xdr:rowOff>159204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4281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2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143193</xdr:rowOff>
    </xdr:from>
    <xdr:to>
      <xdr:col>76</xdr:col>
      <xdr:colOff>165100</xdr:colOff>
      <xdr:row>97</xdr:row>
      <xdr:rowOff>73343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64470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76395</xdr:rowOff>
    </xdr:from>
    <xdr:to>
      <xdr:col>72</xdr:col>
      <xdr:colOff>38100</xdr:colOff>
      <xdr:row>97</xdr:row>
      <xdr:rowOff>6545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3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169122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62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65765</xdr:rowOff>
    </xdr:from>
    <xdr:to>
      <xdr:col>67</xdr:col>
      <xdr:colOff>101600</xdr:colOff>
      <xdr:row>94</xdr:row>
      <xdr:rowOff>167365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1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12442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595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129413</xdr:rowOff>
    </xdr:from>
    <xdr:to>
      <xdr:col>116</xdr:col>
      <xdr:colOff>63500</xdr:colOff>
      <xdr:row>34</xdr:row>
      <xdr:rowOff>160137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5958713"/>
          <a:ext cx="8382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55165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160137</xdr:rowOff>
    </xdr:from>
    <xdr:to>
      <xdr:col>111</xdr:col>
      <xdr:colOff>177800</xdr:colOff>
      <xdr:row>37</xdr:row>
      <xdr:rowOff>140431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5989437"/>
          <a:ext cx="889000" cy="49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73042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140431</xdr:rowOff>
    </xdr:from>
    <xdr:to>
      <xdr:col>107</xdr:col>
      <xdr:colOff>50800</xdr:colOff>
      <xdr:row>38</xdr:row>
      <xdr:rowOff>107970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484081"/>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87489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68971</xdr:rowOff>
    </xdr:from>
    <xdr:to>
      <xdr:col>102</xdr:col>
      <xdr:colOff>114300</xdr:colOff>
      <xdr:row>38</xdr:row>
      <xdr:rowOff>107970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584071"/>
          <a:ext cx="8890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78613</xdr:rowOff>
    </xdr:from>
    <xdr:to>
      <xdr:col>116</xdr:col>
      <xdr:colOff>114300</xdr:colOff>
      <xdr:row>35</xdr:row>
      <xdr:rowOff>8763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59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101490</xdr:rowOff>
    </xdr:from>
    <xdr:ext cx="534377"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7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109337</xdr:rowOff>
    </xdr:from>
    <xdr:to>
      <xdr:col>112</xdr:col>
      <xdr:colOff>38100</xdr:colOff>
      <xdr:row>35</xdr:row>
      <xdr:rowOff>39487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593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56014</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56111" y="57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89631</xdr:rowOff>
    </xdr:from>
    <xdr:to>
      <xdr:col>107</xdr:col>
      <xdr:colOff>101600</xdr:colOff>
      <xdr:row>38</xdr:row>
      <xdr:rowOff>19782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332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36308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57170</xdr:rowOff>
    </xdr:from>
    <xdr:to>
      <xdr:col>102</xdr:col>
      <xdr:colOff>165100</xdr:colOff>
      <xdr:row>38</xdr:row>
      <xdr:rowOff>158770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7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149897</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664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18171</xdr:rowOff>
    </xdr:from>
    <xdr:to>
      <xdr:col>98</xdr:col>
      <xdr:colOff>38100</xdr:colOff>
      <xdr:row>38</xdr:row>
      <xdr:rowOff>119771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3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110898</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62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19685</xdr:rowOff>
    </xdr:from>
    <xdr:to>
      <xdr:col>116</xdr:col>
      <xdr:colOff>63500</xdr:colOff>
      <xdr:row>59</xdr:row>
      <xdr:rowOff>21590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352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21590</xdr:rowOff>
    </xdr:from>
    <xdr:to>
      <xdr:col>111</xdr:col>
      <xdr:colOff>177800</xdr:colOff>
      <xdr:row>59</xdr:row>
      <xdr:rowOff>31344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37140"/>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135852</xdr:rowOff>
    </xdr:from>
    <xdr:to>
      <xdr:col>107</xdr:col>
      <xdr:colOff>50800</xdr:colOff>
      <xdr:row>59</xdr:row>
      <xdr:rowOff>31344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79952"/>
          <a:ext cx="889000" cy="6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135852</xdr:rowOff>
    </xdr:from>
    <xdr:to>
      <xdr:col>102</xdr:col>
      <xdr:colOff>114300</xdr:colOff>
      <xdr:row>59</xdr:row>
      <xdr:rowOff>30924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79952"/>
          <a:ext cx="889000" cy="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140335</xdr:rowOff>
    </xdr:from>
    <xdr:to>
      <xdr:col>116</xdr:col>
      <xdr:colOff>114300</xdr:colOff>
      <xdr:row>59</xdr:row>
      <xdr:rowOff>70485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55262</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9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142240</xdr:rowOff>
    </xdr:from>
    <xdr:to>
      <xdr:col>112</xdr:col>
      <xdr:colOff>38100</xdr:colOff>
      <xdr:row>59</xdr:row>
      <xdr:rowOff>72390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63517</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7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151994</xdr:rowOff>
    </xdr:from>
    <xdr:to>
      <xdr:col>107</xdr:col>
      <xdr:colOff>101600</xdr:colOff>
      <xdr:row>59</xdr:row>
      <xdr:rowOff>82144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73271</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8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85052</xdr:rowOff>
    </xdr:from>
    <xdr:to>
      <xdr:col>102</xdr:col>
      <xdr:colOff>165100</xdr:colOff>
      <xdr:row>59</xdr:row>
      <xdr:rowOff>15202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2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6329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151574</xdr:rowOff>
    </xdr:from>
    <xdr:to>
      <xdr:col>98</xdr:col>
      <xdr:colOff>38100</xdr:colOff>
      <xdr:row>59</xdr:row>
      <xdr:rowOff>81724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72851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88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32693</xdr:rowOff>
    </xdr:from>
    <xdr:to>
      <xdr:col>116</xdr:col>
      <xdr:colOff>62864</xdr:colOff>
      <xdr:row>78</xdr:row>
      <xdr:rowOff>50752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548543"/>
          <a:ext cx="1269" cy="87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54579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50752</xdr:rowOff>
    </xdr:from>
    <xdr:to>
      <xdr:col>116</xdr:col>
      <xdr:colOff>152400</xdr:colOff>
      <xdr:row>78</xdr:row>
      <xdr:rowOff>50752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150820</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3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32693</xdr:rowOff>
    </xdr:from>
    <xdr:to>
      <xdr:col>116</xdr:col>
      <xdr:colOff>152400</xdr:colOff>
      <xdr:row>73</xdr:row>
      <xdr:rowOff>32693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54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158376</xdr:rowOff>
    </xdr:from>
    <xdr:to>
      <xdr:col>116</xdr:col>
      <xdr:colOff>63500</xdr:colOff>
      <xdr:row>74</xdr:row>
      <xdr:rowOff>94917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331326"/>
          <a:ext cx="838200" cy="45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63395</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2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84968</xdr:rowOff>
    </xdr:from>
    <xdr:to>
      <xdr:col>116</xdr:col>
      <xdr:colOff>114300</xdr:colOff>
      <xdr:row>76</xdr:row>
      <xdr:rowOff>15118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38088</xdr:rowOff>
    </xdr:from>
    <xdr:to>
      <xdr:col>111</xdr:col>
      <xdr:colOff>177800</xdr:colOff>
      <xdr:row>71</xdr:row>
      <xdr:rowOff>158376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211038"/>
          <a:ext cx="889000" cy="12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121818</xdr:rowOff>
    </xdr:from>
    <xdr:to>
      <xdr:col>112</xdr:col>
      <xdr:colOff>38100</xdr:colOff>
      <xdr:row>75</xdr:row>
      <xdr:rowOff>51968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43095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23823</xdr:rowOff>
    </xdr:from>
    <xdr:to>
      <xdr:col>107</xdr:col>
      <xdr:colOff>50800</xdr:colOff>
      <xdr:row>71</xdr:row>
      <xdr:rowOff>38088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196773"/>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118938</xdr:rowOff>
    </xdr:from>
    <xdr:to>
      <xdr:col>107</xdr:col>
      <xdr:colOff>101600</xdr:colOff>
      <xdr:row>75</xdr:row>
      <xdr:rowOff>49088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0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40215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9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23823</xdr:rowOff>
    </xdr:from>
    <xdr:to>
      <xdr:col>102</xdr:col>
      <xdr:colOff>114300</xdr:colOff>
      <xdr:row>71</xdr:row>
      <xdr:rowOff>101547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19677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85562</xdr:rowOff>
    </xdr:from>
    <xdr:to>
      <xdr:col>102</xdr:col>
      <xdr:colOff>165100</xdr:colOff>
      <xdr:row>75</xdr:row>
      <xdr:rowOff>15712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77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6839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6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73035</xdr:rowOff>
    </xdr:from>
    <xdr:to>
      <xdr:col>98</xdr:col>
      <xdr:colOff>38100</xdr:colOff>
      <xdr:row>75</xdr:row>
      <xdr:rowOff>3185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76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165762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44117</xdr:rowOff>
    </xdr:from>
    <xdr:to>
      <xdr:col>116</xdr:col>
      <xdr:colOff>114300</xdr:colOff>
      <xdr:row>74</xdr:row>
      <xdr:rowOff>145717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3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66994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58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107576</xdr:rowOff>
    </xdr:from>
    <xdr:to>
      <xdr:col>112</xdr:col>
      <xdr:colOff>38100</xdr:colOff>
      <xdr:row>72</xdr:row>
      <xdr:rowOff>37726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2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54253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05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158738</xdr:rowOff>
    </xdr:from>
    <xdr:to>
      <xdr:col>107</xdr:col>
      <xdr:colOff>101600</xdr:colOff>
      <xdr:row>71</xdr:row>
      <xdr:rowOff>88888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16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105415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193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144473</xdr:rowOff>
    </xdr:from>
    <xdr:to>
      <xdr:col>102</xdr:col>
      <xdr:colOff>165100</xdr:colOff>
      <xdr:row>71</xdr:row>
      <xdr:rowOff>74623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1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91150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192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50747</xdr:rowOff>
    </xdr:from>
    <xdr:to>
      <xdr:col>98</xdr:col>
      <xdr:colOff>38100</xdr:colOff>
      <xdr:row>71</xdr:row>
      <xdr:rowOff>152347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2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168874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19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住民一人当たりコストについては、本市の人口が減少傾向にあることから、数値が高くなる傾向にある。</a:t>
          </a:r>
        </a:p>
        <a:p>
          <a:r>
            <a:rPr kumimoji="1" lang="ja-JP" altLang="en-US" sz="1300">
              <a:latin typeface="ＭＳ Ｐゴシック" panose="020B0600070205080204" pitchFamily="50" charset="-128"/>
              <a:ea typeface="ＭＳ Ｐゴシック" panose="020B0600070205080204" pitchFamily="50" charset="-128"/>
            </a:rPr>
            <a:t>　類似団体平均と比べて特に差が見られるのは、人件費、物件費、公債費、投資及び出資金である。人件費については、合併後、定員適正化計画に基づき職員数の削減に取り組んでいるが、分庁舎方式や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市民局等の設置、複数の同種施設の存続等、本市の組織体制や施策により、職員数が類似団体の職員数を大きく上回っている状況であり、類似団体平均を上回っている。物件費については、合併により保有する公共施設が多いことなどから、類似団体平均と比べ高止まりしている。公債費については、合併以前に借入れた市債の償還が終了してきてはいるが、合併後の大型普通建設事業の市債償還が始まっていることもあり、類似団体平均に比べ高い水準で推移している。投資及び出資金については、公営企業会計等への出資金が増加していることから、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引き続き、職員管理計画の遂行、公共施設の見直し、公債費の適正管理及び事務事業の合理化など、歳出抑制に取り組み、持続可能な行財政運営に努めていく。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京都府京丹後市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53,674
53,182
501.44
42,608,033
41,601,337
879,585
20,382,297
37,998,716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59233</xdr:rowOff>
    </xdr:from>
    <xdr:to>
      <xdr:col>24</xdr:col>
      <xdr:colOff>63500</xdr:colOff>
      <xdr:row>32</xdr:row>
      <xdr:rowOff>163931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545633"/>
          <a:ext cx="838200" cy="10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163931</xdr:rowOff>
    </xdr:from>
    <xdr:to>
      <xdr:col>19</xdr:col>
      <xdr:colOff>177800</xdr:colOff>
      <xdr:row>32</xdr:row>
      <xdr:rowOff>167132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65033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167132</xdr:rowOff>
    </xdr:from>
    <xdr:to>
      <xdr:col>15</xdr:col>
      <xdr:colOff>50800</xdr:colOff>
      <xdr:row>33</xdr:row>
      <xdr:rowOff>11227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653532"/>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11227</xdr:rowOff>
    </xdr:from>
    <xdr:to>
      <xdr:col>10</xdr:col>
      <xdr:colOff>114300</xdr:colOff>
      <xdr:row>33</xdr:row>
      <xdr:rowOff>34087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6690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8433</xdr:rowOff>
    </xdr:from>
    <xdr:to>
      <xdr:col>24</xdr:col>
      <xdr:colOff>114300</xdr:colOff>
      <xdr:row>32</xdr:row>
      <xdr:rowOff>110033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9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31310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4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113131</xdr:rowOff>
    </xdr:from>
    <xdr:to>
      <xdr:col>20</xdr:col>
      <xdr:colOff>38100</xdr:colOff>
      <xdr:row>33</xdr:row>
      <xdr:rowOff>43281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59808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7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116332</xdr:rowOff>
    </xdr:from>
    <xdr:to>
      <xdr:col>15</xdr:col>
      <xdr:colOff>101600</xdr:colOff>
      <xdr:row>33</xdr:row>
      <xdr:rowOff>46482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63009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7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131877</xdr:rowOff>
    </xdr:from>
    <xdr:to>
      <xdr:col>10</xdr:col>
      <xdr:colOff>165100</xdr:colOff>
      <xdr:row>33</xdr:row>
      <xdr:rowOff>62027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78554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9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154737</xdr:rowOff>
    </xdr:from>
    <xdr:to>
      <xdr:col>6</xdr:col>
      <xdr:colOff>38100</xdr:colOff>
      <xdr:row>33</xdr:row>
      <xdr:rowOff>84887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4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101414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12107</xdr:rowOff>
    </xdr:from>
    <xdr:to>
      <xdr:col>24</xdr:col>
      <xdr:colOff>63500</xdr:colOff>
      <xdr:row>57</xdr:row>
      <xdr:rowOff>65611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41857"/>
          <a:ext cx="838200" cy="39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163377</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65611</xdr:rowOff>
    </xdr:from>
    <xdr:to>
      <xdr:col>19</xdr:col>
      <xdr:colOff>177800</xdr:colOff>
      <xdr:row>57</xdr:row>
      <xdr:rowOff>87290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38261"/>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165488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87290</xdr:rowOff>
    </xdr:from>
    <xdr:to>
      <xdr:col>15</xdr:col>
      <xdr:colOff>50800</xdr:colOff>
      <xdr:row>57</xdr:row>
      <xdr:rowOff>100080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59940"/>
          <a:ext cx="8890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6268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39039</xdr:rowOff>
    </xdr:from>
    <xdr:to>
      <xdr:col>10</xdr:col>
      <xdr:colOff>114300</xdr:colOff>
      <xdr:row>57</xdr:row>
      <xdr:rowOff>100080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11689"/>
          <a:ext cx="889000" cy="6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132757</xdr:rowOff>
    </xdr:from>
    <xdr:to>
      <xdr:col>24</xdr:col>
      <xdr:colOff>114300</xdr:colOff>
      <xdr:row>55</xdr:row>
      <xdr:rowOff>62907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9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155634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4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14811</xdr:rowOff>
    </xdr:from>
    <xdr:to>
      <xdr:col>20</xdr:col>
      <xdr:colOff>38100</xdr:colOff>
      <xdr:row>57</xdr:row>
      <xdr:rowOff>116411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8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132938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56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36490</xdr:rowOff>
    </xdr:from>
    <xdr:to>
      <xdr:col>15</xdr:col>
      <xdr:colOff>101600</xdr:colOff>
      <xdr:row>57</xdr:row>
      <xdr:rowOff>138090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154617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58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49280</xdr:rowOff>
    </xdr:from>
    <xdr:to>
      <xdr:col>10</xdr:col>
      <xdr:colOff>165100</xdr:colOff>
      <xdr:row>57</xdr:row>
      <xdr:rowOff>150880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2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167407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59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159689</xdr:rowOff>
    </xdr:from>
    <xdr:to>
      <xdr:col>6</xdr:col>
      <xdr:colOff>38100</xdr:colOff>
      <xdr:row>57</xdr:row>
      <xdr:rowOff>89839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6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106366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3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69076</xdr:rowOff>
    </xdr:from>
    <xdr:to>
      <xdr:col>24</xdr:col>
      <xdr:colOff>63500</xdr:colOff>
      <xdr:row>75</xdr:row>
      <xdr:rowOff>2197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56376"/>
          <a:ext cx="838200" cy="10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2197</xdr:rowOff>
    </xdr:from>
    <xdr:to>
      <xdr:col>19</xdr:col>
      <xdr:colOff>177800</xdr:colOff>
      <xdr:row>75</xdr:row>
      <xdr:rowOff>57328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60947"/>
          <a:ext cx="889000" cy="5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57328</xdr:rowOff>
    </xdr:from>
    <xdr:to>
      <xdr:col>15</xdr:col>
      <xdr:colOff>50800</xdr:colOff>
      <xdr:row>75</xdr:row>
      <xdr:rowOff>107252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16078"/>
          <a:ext cx="889000" cy="4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107252</xdr:rowOff>
    </xdr:from>
    <xdr:to>
      <xdr:col>10</xdr:col>
      <xdr:colOff>114300</xdr:colOff>
      <xdr:row>75</xdr:row>
      <xdr:rowOff>112433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66002"/>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18276</xdr:rowOff>
    </xdr:from>
    <xdr:to>
      <xdr:col>24</xdr:col>
      <xdr:colOff>114300</xdr:colOff>
      <xdr:row>74</xdr:row>
      <xdr:rowOff>119876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41153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122847</xdr:rowOff>
    </xdr:from>
    <xdr:to>
      <xdr:col>20</xdr:col>
      <xdr:colOff>38100</xdr:colOff>
      <xdr:row>75</xdr:row>
      <xdr:rowOff>52997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69524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8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6528</xdr:rowOff>
    </xdr:from>
    <xdr:to>
      <xdr:col>15</xdr:col>
      <xdr:colOff>101600</xdr:colOff>
      <xdr:row>75</xdr:row>
      <xdr:rowOff>108128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124655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4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56452</xdr:rowOff>
    </xdr:from>
    <xdr:to>
      <xdr:col>10</xdr:col>
      <xdr:colOff>165100</xdr:colOff>
      <xdr:row>75</xdr:row>
      <xdr:rowOff>158052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3129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9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61633</xdr:rowOff>
    </xdr:from>
    <xdr:to>
      <xdr:col>6</xdr:col>
      <xdr:colOff>38100</xdr:colOff>
      <xdr:row>75</xdr:row>
      <xdr:rowOff>163233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8310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9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92435</xdr:rowOff>
    </xdr:from>
    <xdr:to>
      <xdr:col>24</xdr:col>
      <xdr:colOff>63500</xdr:colOff>
      <xdr:row>94</xdr:row>
      <xdr:rowOff>73417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037285"/>
          <a:ext cx="838200" cy="1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38839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92435</xdr:rowOff>
    </xdr:from>
    <xdr:to>
      <xdr:col>19</xdr:col>
      <xdr:colOff>177800</xdr:colOff>
      <xdr:row>94</xdr:row>
      <xdr:rowOff>39551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037285"/>
          <a:ext cx="889000" cy="11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39551</xdr:rowOff>
    </xdr:from>
    <xdr:to>
      <xdr:col>15</xdr:col>
      <xdr:colOff>50800</xdr:colOff>
      <xdr:row>95</xdr:row>
      <xdr:rowOff>47792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155851"/>
          <a:ext cx="889000" cy="17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47792</xdr:rowOff>
    </xdr:from>
    <xdr:to>
      <xdr:col>10</xdr:col>
      <xdr:colOff>114300</xdr:colOff>
      <xdr:row>95</xdr:row>
      <xdr:rowOff>62336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335542"/>
          <a:ext cx="889000" cy="1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22617</xdr:rowOff>
    </xdr:from>
    <xdr:to>
      <xdr:col>24</xdr:col>
      <xdr:colOff>114300</xdr:colOff>
      <xdr:row>94</xdr:row>
      <xdr:rowOff>124217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1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45494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99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41635</xdr:rowOff>
    </xdr:from>
    <xdr:to>
      <xdr:col>20</xdr:col>
      <xdr:colOff>38100</xdr:colOff>
      <xdr:row>93</xdr:row>
      <xdr:rowOff>143235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598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159762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57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160201</xdr:rowOff>
    </xdr:from>
    <xdr:to>
      <xdr:col>15</xdr:col>
      <xdr:colOff>101600</xdr:colOff>
      <xdr:row>94</xdr:row>
      <xdr:rowOff>90351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10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106878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588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168442</xdr:rowOff>
    </xdr:from>
    <xdr:to>
      <xdr:col>10</xdr:col>
      <xdr:colOff>165100</xdr:colOff>
      <xdr:row>95</xdr:row>
      <xdr:rowOff>98592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28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115119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0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11536</xdr:rowOff>
    </xdr:from>
    <xdr:to>
      <xdr:col>6</xdr:col>
      <xdr:colOff>38100</xdr:colOff>
      <xdr:row>95</xdr:row>
      <xdr:rowOff>113136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29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129663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07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156682</xdr:rowOff>
    </xdr:from>
    <xdr:to>
      <xdr:col>55</xdr:col>
      <xdr:colOff>0</xdr:colOff>
      <xdr:row>39</xdr:row>
      <xdr:rowOff>21644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71782"/>
          <a:ext cx="838200" cy="3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162723</xdr:rowOff>
    </xdr:from>
    <xdr:to>
      <xdr:col>50</xdr:col>
      <xdr:colOff>114300</xdr:colOff>
      <xdr:row>39</xdr:row>
      <xdr:rowOff>21644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77823"/>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162723</xdr:rowOff>
    </xdr:from>
    <xdr:to>
      <xdr:col>45</xdr:col>
      <xdr:colOff>177800</xdr:colOff>
      <xdr:row>39</xdr:row>
      <xdr:rowOff>11684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77823"/>
          <a:ext cx="8890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11684</xdr:rowOff>
    </xdr:from>
    <xdr:to>
      <xdr:col>41</xdr:col>
      <xdr:colOff>50800</xdr:colOff>
      <xdr:row>39</xdr:row>
      <xdr:rowOff>15439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98234"/>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105882</xdr:rowOff>
    </xdr:from>
    <xdr:to>
      <xdr:col>55</xdr:col>
      <xdr:colOff>50800</xdr:colOff>
      <xdr:row>39</xdr:row>
      <xdr:rowOff>36032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48549</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142294</xdr:rowOff>
    </xdr:from>
    <xdr:to>
      <xdr:col>50</xdr:col>
      <xdr:colOff>165100</xdr:colOff>
      <xdr:row>39</xdr:row>
      <xdr:rowOff>72444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5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63571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5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111923</xdr:rowOff>
    </xdr:from>
    <xdr:to>
      <xdr:col>46</xdr:col>
      <xdr:colOff>38100</xdr:colOff>
      <xdr:row>39</xdr:row>
      <xdr:rowOff>42073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2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33200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19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132334</xdr:rowOff>
    </xdr:from>
    <xdr:to>
      <xdr:col>41</xdr:col>
      <xdr:colOff>101600</xdr:colOff>
      <xdr:row>39</xdr:row>
      <xdr:rowOff>62484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53611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40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136089</xdr:rowOff>
    </xdr:from>
    <xdr:to>
      <xdr:col>36</xdr:col>
      <xdr:colOff>165100</xdr:colOff>
      <xdr:row>39</xdr:row>
      <xdr:rowOff>66239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5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57366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43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154197</xdr:rowOff>
    </xdr:from>
    <xdr:to>
      <xdr:col>55</xdr:col>
      <xdr:colOff>0</xdr:colOff>
      <xdr:row>56</xdr:row>
      <xdr:rowOff>82035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583947"/>
          <a:ext cx="838200" cy="9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154197</xdr:rowOff>
    </xdr:from>
    <xdr:to>
      <xdr:col>50</xdr:col>
      <xdr:colOff>114300</xdr:colOff>
      <xdr:row>56</xdr:row>
      <xdr:rowOff>28315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583947"/>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156462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155816</xdr:rowOff>
    </xdr:from>
    <xdr:to>
      <xdr:col>45</xdr:col>
      <xdr:colOff>177800</xdr:colOff>
      <xdr:row>56</xdr:row>
      <xdr:rowOff>28315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585566"/>
          <a:ext cx="889000" cy="4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152519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155816</xdr:rowOff>
    </xdr:from>
    <xdr:to>
      <xdr:col>41</xdr:col>
      <xdr:colOff>50800</xdr:colOff>
      <xdr:row>56</xdr:row>
      <xdr:rowOff>4902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585566"/>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129068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168063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31235</xdr:rowOff>
    </xdr:from>
    <xdr:to>
      <xdr:col>55</xdr:col>
      <xdr:colOff>50800</xdr:colOff>
      <xdr:row>56</xdr:row>
      <xdr:rowOff>132835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54112</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8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103397</xdr:rowOff>
    </xdr:from>
    <xdr:to>
      <xdr:col>50</xdr:col>
      <xdr:colOff>165100</xdr:colOff>
      <xdr:row>56</xdr:row>
      <xdr:rowOff>33547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3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50074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30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148965</xdr:rowOff>
    </xdr:from>
    <xdr:to>
      <xdr:col>46</xdr:col>
      <xdr:colOff>38100</xdr:colOff>
      <xdr:row>56</xdr:row>
      <xdr:rowOff>79115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57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95642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35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105016</xdr:rowOff>
    </xdr:from>
    <xdr:to>
      <xdr:col>41</xdr:col>
      <xdr:colOff>101600</xdr:colOff>
      <xdr:row>56</xdr:row>
      <xdr:rowOff>35166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5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51693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30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125552</xdr:rowOff>
    </xdr:from>
    <xdr:to>
      <xdr:col>36</xdr:col>
      <xdr:colOff>165100</xdr:colOff>
      <xdr:row>56</xdr:row>
      <xdr:rowOff>55702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5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72229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33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53518</xdr:rowOff>
    </xdr:from>
    <xdr:to>
      <xdr:col>55</xdr:col>
      <xdr:colOff>0</xdr:colOff>
      <xdr:row>77</xdr:row>
      <xdr:rowOff>53251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912268"/>
          <a:ext cx="838200" cy="34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65174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95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53251</xdr:rowOff>
    </xdr:from>
    <xdr:to>
      <xdr:col>50</xdr:col>
      <xdr:colOff>114300</xdr:colOff>
      <xdr:row>77</xdr:row>
      <xdr:rowOff>74168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54901"/>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94266</xdr:rowOff>
    </xdr:from>
    <xdr:to>
      <xdr:col>45</xdr:col>
      <xdr:colOff>177800</xdr:colOff>
      <xdr:row>77</xdr:row>
      <xdr:rowOff>74168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124466"/>
          <a:ext cx="889000" cy="15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6407</xdr:rowOff>
    </xdr:from>
    <xdr:to>
      <xdr:col>41</xdr:col>
      <xdr:colOff>50800</xdr:colOff>
      <xdr:row>76</xdr:row>
      <xdr:rowOff>94266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036607"/>
          <a:ext cx="889000" cy="8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16312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2718</xdr:rowOff>
    </xdr:from>
    <xdr:to>
      <xdr:col>55</xdr:col>
      <xdr:colOff>50800</xdr:colOff>
      <xdr:row>75</xdr:row>
      <xdr:rowOff>104318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8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25595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71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2451</xdr:rowOff>
    </xdr:from>
    <xdr:to>
      <xdr:col>50</xdr:col>
      <xdr:colOff>165100</xdr:colOff>
      <xdr:row>77</xdr:row>
      <xdr:rowOff>104051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120578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23368</xdr:rowOff>
    </xdr:from>
    <xdr:to>
      <xdr:col>46</xdr:col>
      <xdr:colOff>38100</xdr:colOff>
      <xdr:row>77</xdr:row>
      <xdr:rowOff>124968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2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141495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0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43466</xdr:rowOff>
    </xdr:from>
    <xdr:to>
      <xdr:col>41</xdr:col>
      <xdr:colOff>101600</xdr:colOff>
      <xdr:row>76</xdr:row>
      <xdr:rowOff>145066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0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161593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8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127057</xdr:rowOff>
    </xdr:from>
    <xdr:to>
      <xdr:col>36</xdr:col>
      <xdr:colOff>165100</xdr:colOff>
      <xdr:row>76</xdr:row>
      <xdr:rowOff>57207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98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73734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76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139357</xdr:rowOff>
    </xdr:from>
    <xdr:to>
      <xdr:col>55</xdr:col>
      <xdr:colOff>0</xdr:colOff>
      <xdr:row>97</xdr:row>
      <xdr:rowOff>4826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255657"/>
          <a:ext cx="838200" cy="37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30701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89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4826</xdr:rowOff>
    </xdr:from>
    <xdr:to>
      <xdr:col>50</xdr:col>
      <xdr:colOff>114300</xdr:colOff>
      <xdr:row>97</xdr:row>
      <xdr:rowOff>7438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635476"/>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6083</xdr:rowOff>
    </xdr:from>
    <xdr:to>
      <xdr:col>45</xdr:col>
      <xdr:colOff>177800</xdr:colOff>
      <xdr:row>97</xdr:row>
      <xdr:rowOff>7438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465283"/>
          <a:ext cx="889000" cy="17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6083</xdr:rowOff>
    </xdr:from>
    <xdr:to>
      <xdr:col>41</xdr:col>
      <xdr:colOff>50800</xdr:colOff>
      <xdr:row>96</xdr:row>
      <xdr:rowOff>171100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465283"/>
          <a:ext cx="889000" cy="16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164335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88557</xdr:rowOff>
    </xdr:from>
    <xdr:to>
      <xdr:col>55</xdr:col>
      <xdr:colOff>50800</xdr:colOff>
      <xdr:row>95</xdr:row>
      <xdr:rowOff>18707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2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111434</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05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125476</xdr:rowOff>
    </xdr:from>
    <xdr:to>
      <xdr:col>50</xdr:col>
      <xdr:colOff>165100</xdr:colOff>
      <xdr:row>97</xdr:row>
      <xdr:rowOff>55626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8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46753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7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128088</xdr:rowOff>
    </xdr:from>
    <xdr:to>
      <xdr:col>46</xdr:col>
      <xdr:colOff>38100</xdr:colOff>
      <xdr:row>97</xdr:row>
      <xdr:rowOff>58238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49365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8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126733</xdr:rowOff>
    </xdr:from>
    <xdr:to>
      <xdr:col>41</xdr:col>
      <xdr:colOff>101600</xdr:colOff>
      <xdr:row>96</xdr:row>
      <xdr:rowOff>56883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1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73410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18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120300</xdr:rowOff>
    </xdr:from>
    <xdr:to>
      <xdr:col>36</xdr:col>
      <xdr:colOff>165100</xdr:colOff>
      <xdr:row>97</xdr:row>
      <xdr:rowOff>50450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41577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60216</xdr:rowOff>
    </xdr:from>
    <xdr:to>
      <xdr:col>85</xdr:col>
      <xdr:colOff>127000</xdr:colOff>
      <xdr:row>35</xdr:row>
      <xdr:rowOff>136522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060966"/>
          <a:ext cx="838200" cy="7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98028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98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120109</xdr:rowOff>
    </xdr:from>
    <xdr:to>
      <xdr:col>81</xdr:col>
      <xdr:colOff>50800</xdr:colOff>
      <xdr:row>35</xdr:row>
      <xdr:rowOff>60216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5949409"/>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120109</xdr:rowOff>
    </xdr:from>
    <xdr:to>
      <xdr:col>76</xdr:col>
      <xdr:colOff>114300</xdr:colOff>
      <xdr:row>35</xdr:row>
      <xdr:rowOff>118989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5949409"/>
          <a:ext cx="889000" cy="17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89913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115126</xdr:rowOff>
    </xdr:from>
    <xdr:to>
      <xdr:col>71</xdr:col>
      <xdr:colOff>177800</xdr:colOff>
      <xdr:row>35</xdr:row>
      <xdr:rowOff>118989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115876"/>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95742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103880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85722</xdr:rowOff>
    </xdr:from>
    <xdr:to>
      <xdr:col>85</xdr:col>
      <xdr:colOff>177800</xdr:colOff>
      <xdr:row>36</xdr:row>
      <xdr:rowOff>15872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08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108599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93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9416</xdr:rowOff>
    </xdr:from>
    <xdr:to>
      <xdr:col>81</xdr:col>
      <xdr:colOff>101600</xdr:colOff>
      <xdr:row>35</xdr:row>
      <xdr:rowOff>111016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1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127543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78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69309</xdr:rowOff>
    </xdr:from>
    <xdr:to>
      <xdr:col>76</xdr:col>
      <xdr:colOff>165100</xdr:colOff>
      <xdr:row>34</xdr:row>
      <xdr:rowOff>170909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89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15986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67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68189</xdr:rowOff>
    </xdr:from>
    <xdr:to>
      <xdr:col>72</xdr:col>
      <xdr:colOff>38100</xdr:colOff>
      <xdr:row>35</xdr:row>
      <xdr:rowOff>169789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06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14866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84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64326</xdr:rowOff>
    </xdr:from>
    <xdr:to>
      <xdr:col>67</xdr:col>
      <xdr:colOff>101600</xdr:colOff>
      <xdr:row>35</xdr:row>
      <xdr:rowOff>165926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06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11003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84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172</xdr:rowOff>
    </xdr:from>
    <xdr:to>
      <xdr:col>85</xdr:col>
      <xdr:colOff>127000</xdr:colOff>
      <xdr:row>57</xdr:row>
      <xdr:rowOff>9578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429922"/>
          <a:ext cx="838200" cy="35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101046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30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6279</xdr:rowOff>
    </xdr:from>
    <xdr:to>
      <xdr:col>81</xdr:col>
      <xdr:colOff>50800</xdr:colOff>
      <xdr:row>57</xdr:row>
      <xdr:rowOff>9578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78929"/>
          <a:ext cx="8890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6231</xdr:rowOff>
    </xdr:from>
    <xdr:to>
      <xdr:col>76</xdr:col>
      <xdr:colOff>114300</xdr:colOff>
      <xdr:row>57</xdr:row>
      <xdr:rowOff>6279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607431"/>
          <a:ext cx="889000" cy="17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6231</xdr:rowOff>
    </xdr:from>
    <xdr:to>
      <xdr:col>71</xdr:col>
      <xdr:colOff>177800</xdr:colOff>
      <xdr:row>56</xdr:row>
      <xdr:rowOff>152583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07431"/>
          <a:ext cx="889000" cy="14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117260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120822</xdr:rowOff>
    </xdr:from>
    <xdr:to>
      <xdr:col>85</xdr:col>
      <xdr:colOff>177800</xdr:colOff>
      <xdr:row>55</xdr:row>
      <xdr:rowOff>50972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37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143699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23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130228</xdr:rowOff>
    </xdr:from>
    <xdr:to>
      <xdr:col>81</xdr:col>
      <xdr:colOff>101600</xdr:colOff>
      <xdr:row>57</xdr:row>
      <xdr:rowOff>60378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3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51505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2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126929</xdr:rowOff>
    </xdr:from>
    <xdr:to>
      <xdr:col>76</xdr:col>
      <xdr:colOff>165100</xdr:colOff>
      <xdr:row>57</xdr:row>
      <xdr:rowOff>57079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48206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126881</xdr:rowOff>
    </xdr:from>
    <xdr:to>
      <xdr:col>72</xdr:col>
      <xdr:colOff>38100</xdr:colOff>
      <xdr:row>56</xdr:row>
      <xdr:rowOff>57031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73558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3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101783</xdr:rowOff>
    </xdr:from>
    <xdr:to>
      <xdr:col>67</xdr:col>
      <xdr:colOff>101600</xdr:colOff>
      <xdr:row>57</xdr:row>
      <xdr:rowOff>31933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23060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7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61621</xdr:rowOff>
    </xdr:from>
    <xdr:to>
      <xdr:col>85</xdr:col>
      <xdr:colOff>127000</xdr:colOff>
      <xdr:row>78</xdr:row>
      <xdr:rowOff>127978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263271"/>
          <a:ext cx="838200" cy="23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45338</xdr:rowOff>
    </xdr:from>
    <xdr:to>
      <xdr:col>81</xdr:col>
      <xdr:colOff>50800</xdr:colOff>
      <xdr:row>77</xdr:row>
      <xdr:rowOff>61621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246988"/>
          <a:ext cx="889000" cy="1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159287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5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45338</xdr:rowOff>
    </xdr:from>
    <xdr:to>
      <xdr:col>76</xdr:col>
      <xdr:colOff>114300</xdr:colOff>
      <xdr:row>78</xdr:row>
      <xdr:rowOff>81369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246988"/>
          <a:ext cx="889000" cy="20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11600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81369</xdr:rowOff>
    </xdr:from>
    <xdr:to>
      <xdr:col>71</xdr:col>
      <xdr:colOff>177800</xdr:colOff>
      <xdr:row>79</xdr:row>
      <xdr:rowOff>25819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454469"/>
          <a:ext cx="8890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39527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5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77178</xdr:rowOff>
    </xdr:from>
    <xdr:to>
      <xdr:col>85</xdr:col>
      <xdr:colOff>177800</xdr:colOff>
      <xdr:row>79</xdr:row>
      <xdr:rowOff>7328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44581</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1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10821</xdr:rowOff>
    </xdr:from>
    <xdr:to>
      <xdr:col>81</xdr:col>
      <xdr:colOff>101600</xdr:colOff>
      <xdr:row>77</xdr:row>
      <xdr:rowOff>112421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2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128948</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298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165988</xdr:rowOff>
    </xdr:from>
    <xdr:to>
      <xdr:col>76</xdr:col>
      <xdr:colOff>165100</xdr:colOff>
      <xdr:row>77</xdr:row>
      <xdr:rowOff>96138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19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112665</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297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30569</xdr:rowOff>
    </xdr:from>
    <xdr:to>
      <xdr:col>72</xdr:col>
      <xdr:colOff>38100</xdr:colOff>
      <xdr:row>78</xdr:row>
      <xdr:rowOff>132169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0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148696</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31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146469</xdr:rowOff>
    </xdr:from>
    <xdr:to>
      <xdr:col>67</xdr:col>
      <xdr:colOff>101600</xdr:colOff>
      <xdr:row>79</xdr:row>
      <xdr:rowOff>76619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67746</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61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141288</xdr:rowOff>
    </xdr:from>
    <xdr:to>
      <xdr:col>85</xdr:col>
      <xdr:colOff>127000</xdr:colOff>
      <xdr:row>92</xdr:row>
      <xdr:rowOff>144360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5914688"/>
          <a:ext cx="838200" cy="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141288</xdr:rowOff>
    </xdr:from>
    <xdr:to>
      <xdr:col>81</xdr:col>
      <xdr:colOff>50800</xdr:colOff>
      <xdr:row>92</xdr:row>
      <xdr:rowOff>162280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5914688"/>
          <a:ext cx="889000" cy="2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162280</xdr:rowOff>
    </xdr:from>
    <xdr:to>
      <xdr:col>76</xdr:col>
      <xdr:colOff>114300</xdr:colOff>
      <xdr:row>93</xdr:row>
      <xdr:rowOff>29896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5935680"/>
          <a:ext cx="889000" cy="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83557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29896</xdr:rowOff>
    </xdr:from>
    <xdr:to>
      <xdr:col>71</xdr:col>
      <xdr:colOff>177800</xdr:colOff>
      <xdr:row>93</xdr:row>
      <xdr:rowOff>89522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5974746"/>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68711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93560</xdr:rowOff>
    </xdr:from>
    <xdr:to>
      <xdr:col>85</xdr:col>
      <xdr:colOff>177800</xdr:colOff>
      <xdr:row>93</xdr:row>
      <xdr:rowOff>23710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58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116437</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7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90488</xdr:rowOff>
    </xdr:from>
    <xdr:to>
      <xdr:col>81</xdr:col>
      <xdr:colOff>101600</xdr:colOff>
      <xdr:row>93</xdr:row>
      <xdr:rowOff>20638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586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37165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63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111480</xdr:rowOff>
    </xdr:from>
    <xdr:to>
      <xdr:col>76</xdr:col>
      <xdr:colOff>165100</xdr:colOff>
      <xdr:row>93</xdr:row>
      <xdr:rowOff>41630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58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58157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66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150546</xdr:rowOff>
    </xdr:from>
    <xdr:to>
      <xdr:col>72</xdr:col>
      <xdr:colOff>38100</xdr:colOff>
      <xdr:row>93</xdr:row>
      <xdr:rowOff>80696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592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97223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69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38722</xdr:rowOff>
    </xdr:from>
    <xdr:to>
      <xdr:col>67</xdr:col>
      <xdr:colOff>101600</xdr:colOff>
      <xdr:row>93</xdr:row>
      <xdr:rowOff>140322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59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156849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75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住民一人当たりコストについては、本市の人口が減少傾向にあることから、数値が高くなる傾向にある。</a:t>
          </a:r>
        </a:p>
        <a:p>
          <a:r>
            <a:rPr kumimoji="1" lang="ja-JP" altLang="en-US" sz="1300">
              <a:latin typeface="ＭＳ Ｐゴシック" panose="020B0600070205080204" pitchFamily="50" charset="-128"/>
              <a:ea typeface="ＭＳ Ｐゴシック" panose="020B0600070205080204" pitchFamily="50" charset="-128"/>
            </a:rPr>
            <a:t>　類似団体平均と比べて特に差が見られるのは、議会費、衛生費、商工費、土木費、公債費である。議会費については、議会議場映像･音響設備改修事業を実施したことが主な要因である。衛生費については、病院事業や水道事業への出資金・繰出金が増加傾向にあることに加え、清掃費が多いことが挙げられる。商工費については、新型コロナウイルス感染症に係る事業者支援や観光施設の改修等を実施したことから、土木費については、除雪経費の増加や峰山途中ヶ丘公園陸上競技場ﾘﾆｭｰｱﾙ事業等を実施したことから、類似団体平均を上回っている。公債費については、合併以前に借入れた市債の償還が終了してきてはいるが、合併後の大型普通建設事業の市債償還が始まっていることもあり、類似団体平均に比べ高い水準で推移している。</a:t>
          </a:r>
        </a:p>
        <a:p>
          <a:r>
            <a:rPr kumimoji="1" lang="ja-JP" altLang="en-US" sz="1300">
              <a:latin typeface="ＭＳ Ｐゴシック" panose="020B0600070205080204" pitchFamily="50" charset="-128"/>
              <a:ea typeface="ＭＳ Ｐゴシック" panose="020B0600070205080204" pitchFamily="50" charset="-128"/>
            </a:rPr>
            <a:t>　引き続き、公共施設の合理化、公債費の適正管理及び事務事業の最適化など、歳出抑制に取り組み、持続可能な行財政運営に努めていく。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財政調整基金残高の標準財政規模比は、令和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年度に約</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億円の積立てを行った結果、前年度に比べ</a:t>
          </a:r>
          <a:r>
            <a:rPr kumimoji="1" lang="en-US" altLang="ja-JP" sz="1300">
              <a:latin typeface="ＭＳ ゴシック" pitchFamily="49" charset="-128"/>
              <a:ea typeface="ＭＳ ゴシック" pitchFamily="49" charset="-128"/>
            </a:rPr>
            <a:t>1.64</a:t>
          </a:r>
          <a:r>
            <a:rPr kumimoji="1" lang="ja-JP" altLang="en-US" sz="1300">
              <a:latin typeface="ＭＳ ゴシック" pitchFamily="49" charset="-128"/>
              <a:ea typeface="ＭＳ ゴシック" pitchFamily="49" charset="-128"/>
            </a:rPr>
            <a:t>ポイント増加した。</a:t>
          </a:r>
        </a:p>
        <a:p>
          <a:r>
            <a:rPr kumimoji="1" lang="ja-JP" altLang="en-US" sz="1300">
              <a:latin typeface="ＭＳ ゴシック" pitchFamily="49" charset="-128"/>
              <a:ea typeface="ＭＳ ゴシック" pitchFamily="49" charset="-128"/>
            </a:rPr>
            <a:t>　実質収支額は、新型コロナウイルス感染症対策を実施する中での事業実施及び財源の確保などの結果、約</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千万円となり、実質収支比率は前年度に比べ</a:t>
          </a:r>
          <a:r>
            <a:rPr kumimoji="1" lang="en-US" altLang="ja-JP" sz="1300">
              <a:latin typeface="ＭＳ ゴシック" pitchFamily="49" charset="-128"/>
              <a:ea typeface="ＭＳ ゴシック" pitchFamily="49" charset="-128"/>
            </a:rPr>
            <a:t>0.52</a:t>
          </a:r>
          <a:r>
            <a:rPr kumimoji="1" lang="ja-JP" altLang="en-US" sz="1300">
              <a:latin typeface="ＭＳ ゴシック" pitchFamily="49" charset="-128"/>
              <a:ea typeface="ＭＳ ゴシック" pitchFamily="49" charset="-128"/>
            </a:rPr>
            <a:t>ポイント増加した。</a:t>
          </a:r>
        </a:p>
        <a:p>
          <a:r>
            <a:rPr kumimoji="1" lang="ja-JP" altLang="en-US" sz="1300">
              <a:latin typeface="ＭＳ ゴシック" pitchFamily="49" charset="-128"/>
              <a:ea typeface="ＭＳ ゴシック" pitchFamily="49" charset="-128"/>
            </a:rPr>
            <a:t>　実質単年度収支は、財政調整基金への積立てにより約</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千万円となり、標準財政規模比は</a:t>
          </a:r>
          <a:r>
            <a:rPr kumimoji="1" lang="en-US" altLang="ja-JP" sz="1300">
              <a:latin typeface="ＭＳ ゴシック" pitchFamily="49" charset="-128"/>
              <a:ea typeface="ＭＳ ゴシック" pitchFamily="49" charset="-128"/>
            </a:rPr>
            <a:t>0.09</a:t>
          </a:r>
          <a:r>
            <a:rPr kumimoji="1" lang="ja-JP" altLang="en-US" sz="1300">
              <a:latin typeface="ＭＳ ゴシック" pitchFamily="49" charset="-128"/>
              <a:ea typeface="ＭＳ ゴシック" pitchFamily="49" charset="-128"/>
            </a:rPr>
            <a:t>ポイント増加、黒字となった。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年度においても黒字となったが、病院事業会計の実質収支額（剰余額）は赤字となった。</a:t>
          </a:r>
        </a:p>
        <a:p>
          <a:r>
            <a:rPr kumimoji="1" lang="ja-JP" altLang="en-US" sz="1400">
              <a:latin typeface="ＭＳ ゴシック" pitchFamily="49" charset="-128"/>
              <a:ea typeface="ＭＳ ゴシック" pitchFamily="49" charset="-128"/>
            </a:rPr>
            <a:t>　前年度と比べ、国民健康保険事業特別会計、介護保険事業特別会計等で実質収支額（剰余額）が増加しているが、病院事業会計、水道事業特別会計等では減少しており、連結実質赤字比率は△</a:t>
          </a:r>
          <a:r>
            <a:rPr kumimoji="1" lang="en-US" altLang="ja-JP" sz="1400">
              <a:latin typeface="ＭＳ ゴシック" pitchFamily="49" charset="-128"/>
              <a:ea typeface="ＭＳ ゴシック" pitchFamily="49" charset="-128"/>
            </a:rPr>
            <a:t>11.64</a:t>
          </a:r>
          <a:r>
            <a:rPr kumimoji="1" lang="ja-JP" altLang="en-US" sz="1400">
              <a:latin typeface="ＭＳ ゴシック" pitchFamily="49" charset="-128"/>
              <a:ea typeface="ＭＳ ゴシック" pitchFamily="49" charset="-128"/>
            </a:rPr>
            <a:t>％となった。なお、令和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年度より、集落排水事業、公共下水道事業及び浄化槽整備事業の３特別会計を統合し、下水道事業会計へ移行している。</a:t>
          </a:r>
        </a:p>
        <a:p>
          <a:r>
            <a:rPr kumimoji="1" lang="ja-JP" altLang="en-US" sz="1400">
              <a:latin typeface="ＭＳ ゴシック" pitchFamily="49" charset="-128"/>
              <a:ea typeface="ＭＳ ゴシック" pitchFamily="49" charset="-128"/>
            </a:rPr>
            <a:t>　下水道事業会計においては、整備途上のためハード整備により公債費が増加しており、今後も一般会計からの多額の繰入金が必要となることが懸念されていることから、料金見直しも視野に入れた持続可能な財政運営に努めていく必要がある。</a:t>
          </a:r>
        </a:p>
        <a:p>
          <a:r>
            <a:rPr kumimoji="1" lang="ja-JP" altLang="en-US" sz="1400">
              <a:latin typeface="ＭＳ ゴシック" pitchFamily="49" charset="-128"/>
              <a:ea typeface="ＭＳ ゴシック" pitchFamily="49" charset="-128"/>
            </a:rPr>
            <a:t>　病院事業会計においては、産科・外科・人工透析等の診療収益は改善したものの、新型コロナウイルス感染症の影響による受診控えや入院外来の受入制限などの影響による患者数の減少等により実質収支額が減少し、赤字幅が拡大した。</a:t>
          </a:r>
        </a:p>
        <a:p>
          <a:r>
            <a:rPr kumimoji="1" lang="ja-JP" altLang="en-US" sz="1400">
              <a:latin typeface="ＭＳ ゴシック" pitchFamily="49" charset="-128"/>
              <a:ea typeface="ＭＳ ゴシック" pitchFamily="49" charset="-128"/>
            </a:rPr>
            <a:t>　全会計が黒字となるように、歳入確保と歳出抑制に努め、健全な行財政運営を維持していく必要がある。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実質公債費比率の分子を構成する元利償還金は、前年度と比べ、償還が終了したものが多くあり減少した。</a:t>
          </a:r>
        </a:p>
        <a:p>
          <a:r>
            <a:rPr kumimoji="1" lang="ja-JP" altLang="en-US" sz="1300">
              <a:latin typeface="ＭＳ ゴシック" pitchFamily="49" charset="-128"/>
              <a:ea typeface="ＭＳ ゴシック" pitchFamily="49" charset="-128"/>
            </a:rPr>
            <a:t>　下水道事業等が市債を財源としたハード整備の途上にあり、公営企業会計における一般会計からの繰入金は今後も増加する見込みであり、料金見直しも検討しながら、持続可能な会計運営が行える規模での事業執行に努めていく必要がある。</a:t>
          </a:r>
        </a:p>
        <a:p>
          <a:r>
            <a:rPr kumimoji="1" lang="ja-JP" altLang="en-US" sz="1300">
              <a:latin typeface="ＭＳ ゴシック" pitchFamily="49" charset="-128"/>
              <a:ea typeface="ＭＳ ゴシック" pitchFamily="49" charset="-128"/>
            </a:rPr>
            <a:t>　また、一般会計等の元利償還金は、今後も大型普通建設事業などの市債償還が始まってくるが、合併特例債等の交付税算入率の高い市債を活用しており、実質公債費比率の分子は概ね横ばいで推移していくものと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償還の財源としての減債基金への積立は行っていないが、減債基金については残高の状況に応じて適宜積立を行い、また財政調整基金についても一定の残高を維持している。今後も償還財源の計画的な確保に努める必要があ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比率の分子を構成する将来負担額は、概ね横ばいで推移している。合併前に借り入れた市債の償還が終了してきてはいるが、あわせて合併後の大型普通建設事業等の償還が始まってきており、市債現在高は大きく減少していない。また、下水道事業が整備途上のため、市債を財源としたハード整備を行っており、公営企業債繰入見込額は、今後も増加するものと見込まれ、持続可能な財政運営に努めていく必要がある。</a:t>
          </a:r>
        </a:p>
        <a:p>
          <a:r>
            <a:rPr kumimoji="1" lang="ja-JP" altLang="en-US" sz="1300">
              <a:latin typeface="ＭＳ ゴシック" pitchFamily="49" charset="-128"/>
              <a:ea typeface="ＭＳ ゴシック" pitchFamily="49" charset="-128"/>
            </a:rPr>
            <a:t>　充当可能財源等については、基準財政需要算入見込額が減少したが、ふるさと応援基金の増加により、充当可能基金が増加したことにより、概ね横ばいで推移している。</a:t>
          </a:r>
        </a:p>
        <a:p>
          <a:r>
            <a:rPr kumimoji="1" lang="ja-JP" altLang="en-US" sz="1300">
              <a:latin typeface="ＭＳ ゴシック" pitchFamily="49" charset="-128"/>
              <a:ea typeface="ＭＳ ゴシック" pitchFamily="49" charset="-128"/>
            </a:rPr>
            <a:t>　基準財政需要額算入見込額に反映される合併特例債等の有利な市債を活用しながら、引き続き公債費の適正管理を行い、将来負担比率の減少に努めていく。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京都府京丹後市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年度末の基金残高は、一般会計で約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・合併特例措置逓減対策準備基金を約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億円、地域振興基金を約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千万円取り崩した一方で、財政調整基金は約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億円を積立て、ふるさと応援基金は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千万円を積立てたこと等から、基金全体としては、前年度から約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・将来の財源を確保、また、急な災害等が発生した場合の財源も一定確保しておく必要があることから、今後も歳入状況や執行における歳出削減等により、各種基金残高を増やす調整を行っていく。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・合併特例措置逓減対策準備基金については、普通交付税合併特例措置の逓減及び終了に対応するため、必要な財源を準備するもの。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・地域振興基金については、地方創生、まちづくり推進、市民の連帯の強化及び均衡ある地域振興に資する事業に充当するもの。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・過疎地域振興基金については、市の過疎地域における集落の維持及び活性化の実現を図る事業を促進するもの。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・ふるさと応援基金については、ふるさと応援寄附金を積み立て、寄附者及び市民の一体的な参画による活力あるまちづくりを推進する事業に充当するもの。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韓哲･まちづくり夢基金については、韓昌祐（ハンチャンウ）氏から受けた寄附金を積み立て、本市の教育、文化、芸術又はスポーツの振興、地域経済活性化や、まちづくりにつながる人材育成に資する事業に充当す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・合併特例措置逓減対策準備基金を約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億円、地域振興基金を約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千万円の減少なっている。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千万円を積立てたことと等により、約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・新型コロナウイルス感染症支え合い基金を創設し、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千万円積立てたこと等により、増加となっている。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・合併特例措置逓減対策準備基金については、令和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年度以降も計画的に取り崩す予定。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・過疎地域振興基金については、令和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年度以降に取り崩す予定。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・どの基金も目的に沿って有効に活用していくとともに、可能なものは積立てを行い、一定の残高を確保していく。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・歳入の各種交付金等の確定や歳出の不用額の調整により、年度末補正により約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億円を積立てることができ、前年度と比べ残高が増加した。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・急な災害等が発生した場合の財政需要への対応や先の収入減少に備え、毎年度積立てを行い、一定の残高を確保していく。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・ふるさと納税の推進等により歳入が増えたこと等により、取崩しを行う必要がなかったため、横ばいで推移した。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・今後も大型の普通建設事業等による市債償還が始まり、市債償還額は高い水準で推移する見込みであることから、積立てを行う努力をし、一定の残高を確保していく。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42608033</v>
      </c>
      <c r="BO4" s="395"/>
      <c r="BP4" s="395"/>
      <c r="BQ4" s="395"/>
      <c r="BR4" s="395"/>
      <c r="BS4" s="395"/>
      <c r="BT4" s="395"/>
      <c r="BU4" s="396"/>
      <c r="BV4" s="394">
        <v>35837229</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4.3</v>
      </c>
      <c r="CU4" s="401"/>
      <c r="CV4" s="401"/>
      <c r="CW4" s="401"/>
      <c r="CX4" s="401"/>
      <c r="CY4" s="401"/>
      <c r="CZ4" s="401"/>
      <c r="DA4" s="402"/>
      <c r="DB4" s="400">
        <v>3.8</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41601337</v>
      </c>
      <c r="BO5" s="432"/>
      <c r="BP5" s="432"/>
      <c r="BQ5" s="432"/>
      <c r="BR5" s="432"/>
      <c r="BS5" s="432"/>
      <c r="BT5" s="432"/>
      <c r="BU5" s="433"/>
      <c r="BV5" s="431">
        <v>34860491</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94.3</v>
      </c>
      <c r="CU5" s="429"/>
      <c r="CV5" s="429"/>
      <c r="CW5" s="429"/>
      <c r="CX5" s="429"/>
      <c r="CY5" s="429"/>
      <c r="CZ5" s="429"/>
      <c r="DA5" s="430"/>
      <c r="DB5" s="428">
        <v>97.2</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1006696</v>
      </c>
      <c r="BO6" s="432"/>
      <c r="BP6" s="432"/>
      <c r="BQ6" s="432"/>
      <c r="BR6" s="432"/>
      <c r="BS6" s="432"/>
      <c r="BT6" s="432"/>
      <c r="BU6" s="433"/>
      <c r="BV6" s="431">
        <v>976738</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97.6</v>
      </c>
      <c r="CU6" s="469"/>
      <c r="CV6" s="469"/>
      <c r="CW6" s="469"/>
      <c r="CX6" s="469"/>
      <c r="CY6" s="469"/>
      <c r="CZ6" s="469"/>
      <c r="DA6" s="470"/>
      <c r="DB6" s="468">
        <v>100.4</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127111</v>
      </c>
      <c r="BO7" s="432"/>
      <c r="BP7" s="432"/>
      <c r="BQ7" s="432"/>
      <c r="BR7" s="432"/>
      <c r="BS7" s="432"/>
      <c r="BT7" s="432"/>
      <c r="BU7" s="433"/>
      <c r="BV7" s="431">
        <v>226621</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20382297</v>
      </c>
      <c r="CU7" s="432"/>
      <c r="CV7" s="432"/>
      <c r="CW7" s="432"/>
      <c r="CX7" s="432"/>
      <c r="CY7" s="432"/>
      <c r="CZ7" s="432"/>
      <c r="DA7" s="433"/>
      <c r="DB7" s="431">
        <v>19753202</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879585</v>
      </c>
      <c r="BO8" s="432"/>
      <c r="BP8" s="432"/>
      <c r="BQ8" s="432"/>
      <c r="BR8" s="432"/>
      <c r="BS8" s="432"/>
      <c r="BT8" s="432"/>
      <c r="BU8" s="433"/>
      <c r="BV8" s="431">
        <v>750117</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0.3</v>
      </c>
      <c r="CU8" s="472"/>
      <c r="CV8" s="472"/>
      <c r="CW8" s="472"/>
      <c r="CX8" s="472"/>
      <c r="CY8" s="472"/>
      <c r="CZ8" s="472"/>
      <c r="DA8" s="473"/>
      <c r="DB8" s="471">
        <v>0.3</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50860</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129468</v>
      </c>
      <c r="BO9" s="432"/>
      <c r="BP9" s="432"/>
      <c r="BQ9" s="432"/>
      <c r="BR9" s="432"/>
      <c r="BS9" s="432"/>
      <c r="BT9" s="432"/>
      <c r="BU9" s="433"/>
      <c r="BV9" s="431">
        <v>-4166</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18</v>
      </c>
      <c r="CU9" s="429"/>
      <c r="CV9" s="429"/>
      <c r="CW9" s="429"/>
      <c r="CX9" s="429"/>
      <c r="CY9" s="429"/>
      <c r="CZ9" s="429"/>
      <c r="DA9" s="430"/>
      <c r="DB9" s="428">
        <v>19.8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55054</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109</v>
      </c>
      <c r="AV10" s="464"/>
      <c r="AW10" s="464"/>
      <c r="AX10" s="464"/>
      <c r="AY10" s="465" t="s">
        <v>121</v>
      </c>
      <c r="AZ10" s="466"/>
      <c r="BA10" s="466"/>
      <c r="BB10" s="466"/>
      <c r="BC10" s="466"/>
      <c r="BD10" s="466"/>
      <c r="BE10" s="466"/>
      <c r="BF10" s="466"/>
      <c r="BG10" s="466"/>
      <c r="BH10" s="466"/>
      <c r="BI10" s="466"/>
      <c r="BJ10" s="466"/>
      <c r="BK10" s="466"/>
      <c r="BL10" s="466"/>
      <c r="BM10" s="467"/>
      <c r="BN10" s="431">
        <v>400766</v>
      </c>
      <c r="BO10" s="432"/>
      <c r="BP10" s="432"/>
      <c r="BQ10" s="432"/>
      <c r="BR10" s="432"/>
      <c r="BS10" s="432"/>
      <c r="BT10" s="432"/>
      <c r="BU10" s="433"/>
      <c r="BV10" s="431">
        <v>500620</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109</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53674</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116</v>
      </c>
      <c r="AV12" s="464"/>
      <c r="AW12" s="464"/>
      <c r="AX12" s="464"/>
      <c r="AY12" s="465" t="s">
        <v>135</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53182</v>
      </c>
      <c r="S13" s="516"/>
      <c r="T13" s="516"/>
      <c r="U13" s="516"/>
      <c r="V13" s="517"/>
      <c r="W13" s="447" t="s">
        <v>139</v>
      </c>
      <c r="X13" s="448"/>
      <c r="Y13" s="448"/>
      <c r="Z13" s="448"/>
      <c r="AA13" s="448"/>
      <c r="AB13" s="438"/>
      <c r="AC13" s="482">
        <v>2317</v>
      </c>
      <c r="AD13" s="483"/>
      <c r="AE13" s="483"/>
      <c r="AF13" s="483"/>
      <c r="AG13" s="525"/>
      <c r="AH13" s="482">
        <v>2714</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530234</v>
      </c>
      <c r="BO13" s="432"/>
      <c r="BP13" s="432"/>
      <c r="BQ13" s="432"/>
      <c r="BR13" s="432"/>
      <c r="BS13" s="432"/>
      <c r="BT13" s="432"/>
      <c r="BU13" s="433"/>
      <c r="BV13" s="431">
        <v>496454</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12.3</v>
      </c>
      <c r="CU13" s="429"/>
      <c r="CV13" s="429"/>
      <c r="CW13" s="429"/>
      <c r="CX13" s="429"/>
      <c r="CY13" s="429"/>
      <c r="CZ13" s="429"/>
      <c r="DA13" s="430"/>
      <c r="DB13" s="428">
        <v>12.4</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54381</v>
      </c>
      <c r="S14" s="516"/>
      <c r="T14" s="516"/>
      <c r="U14" s="516"/>
      <c r="V14" s="517"/>
      <c r="W14" s="421"/>
      <c r="X14" s="422"/>
      <c r="Y14" s="422"/>
      <c r="Z14" s="422"/>
      <c r="AA14" s="422"/>
      <c r="AB14" s="411"/>
      <c r="AC14" s="518">
        <v>8.6</v>
      </c>
      <c r="AD14" s="519"/>
      <c r="AE14" s="519"/>
      <c r="AF14" s="519"/>
      <c r="AG14" s="520"/>
      <c r="AH14" s="518">
        <v>9.5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129.19999999999999</v>
      </c>
      <c r="CU14" s="530"/>
      <c r="CV14" s="530"/>
      <c r="CW14" s="530"/>
      <c r="CX14" s="530"/>
      <c r="CY14" s="530"/>
      <c r="CZ14" s="530"/>
      <c r="DA14" s="531"/>
      <c r="DB14" s="529">
        <v>137.9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138</v>
      </c>
      <c r="N15" s="523"/>
      <c r="O15" s="523"/>
      <c r="P15" s="523"/>
      <c r="Q15" s="524"/>
      <c r="R15" s="515">
        <v>53863</v>
      </c>
      <c r="S15" s="516"/>
      <c r="T15" s="516"/>
      <c r="U15" s="516"/>
      <c r="V15" s="517"/>
      <c r="W15" s="447" t="s">
        <v>146</v>
      </c>
      <c r="X15" s="448"/>
      <c r="Y15" s="448"/>
      <c r="Z15" s="448"/>
      <c r="AA15" s="448"/>
      <c r="AB15" s="438"/>
      <c r="AC15" s="482">
        <v>8331</v>
      </c>
      <c r="AD15" s="483"/>
      <c r="AE15" s="483"/>
      <c r="AF15" s="483"/>
      <c r="AG15" s="525"/>
      <c r="AH15" s="482">
        <v>9215</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5491692</v>
      </c>
      <c r="BO15" s="395"/>
      <c r="BP15" s="395"/>
      <c r="BQ15" s="395"/>
      <c r="BR15" s="395"/>
      <c r="BS15" s="395"/>
      <c r="BT15" s="395"/>
      <c r="BU15" s="396"/>
      <c r="BV15" s="394">
        <v>5163938</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30.8</v>
      </c>
      <c r="AD16" s="519"/>
      <c r="AE16" s="519"/>
      <c r="AF16" s="519"/>
      <c r="AG16" s="520"/>
      <c r="AH16" s="518">
        <v>32.1</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18389886</v>
      </c>
      <c r="BO16" s="432"/>
      <c r="BP16" s="432"/>
      <c r="BQ16" s="432"/>
      <c r="BR16" s="432"/>
      <c r="BS16" s="432"/>
      <c r="BT16" s="432"/>
      <c r="BU16" s="433"/>
      <c r="BV16" s="431">
        <v>17679335</v>
      </c>
      <c r="BW16" s="432"/>
      <c r="BX16" s="432"/>
      <c r="BY16" s="432"/>
      <c r="BZ16" s="432"/>
      <c r="CA16" s="432"/>
      <c r="CB16" s="432"/>
      <c r="CC16" s="433"/>
      <c r="CD16" s="201"/>
      <c r="CE16" s="541" t="s">
        <v>152</v>
      </c>
      <c r="CF16" s="541"/>
      <c r="CG16" s="541"/>
      <c r="CH16" s="541"/>
      <c r="CI16" s="541"/>
      <c r="CJ16" s="541"/>
      <c r="CK16" s="541"/>
      <c r="CL16" s="541"/>
      <c r="CM16" s="541"/>
      <c r="CN16" s="541"/>
      <c r="CO16" s="541"/>
      <c r="CP16" s="541"/>
      <c r="CQ16" s="541"/>
      <c r="CR16" s="541"/>
      <c r="CS16" s="542"/>
      <c r="CT16" s="428">
        <v>8.6</v>
      </c>
      <c r="CU16" s="429"/>
      <c r="CV16" s="429"/>
      <c r="CW16" s="429"/>
      <c r="CX16" s="429"/>
      <c r="CY16" s="429"/>
      <c r="CZ16" s="429"/>
      <c r="DA16" s="430"/>
      <c r="DB16" s="428">
        <v>6.9</v>
      </c>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16365</v>
      </c>
      <c r="AD17" s="483"/>
      <c r="AE17" s="483"/>
      <c r="AF17" s="483"/>
      <c r="AG17" s="525"/>
      <c r="AH17" s="482">
        <v>16745</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6849813</v>
      </c>
      <c r="BO17" s="432"/>
      <c r="BP17" s="432"/>
      <c r="BQ17" s="432"/>
      <c r="BR17" s="432"/>
      <c r="BS17" s="432"/>
      <c r="BT17" s="432"/>
      <c r="BU17" s="433"/>
      <c r="BV17" s="431">
        <v>6497708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501.44</v>
      </c>
      <c r="M18" s="547"/>
      <c r="N18" s="547"/>
      <c r="O18" s="547"/>
      <c r="P18" s="547"/>
      <c r="Q18" s="547"/>
      <c r="R18" s="548"/>
      <c r="S18" s="548"/>
      <c r="T18" s="548"/>
      <c r="U18" s="548"/>
      <c r="V18" s="549"/>
      <c r="W18" s="449"/>
      <c r="X18" s="450"/>
      <c r="Y18" s="450"/>
      <c r="Z18" s="450"/>
      <c r="AA18" s="450"/>
      <c r="AB18" s="441"/>
      <c r="AC18" s="550">
        <v>60.6</v>
      </c>
      <c r="AD18" s="551"/>
      <c r="AE18" s="551"/>
      <c r="AF18" s="551"/>
      <c r="AG18" s="552"/>
      <c r="AH18" s="550">
        <v>58.4</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19469107</v>
      </c>
      <c r="BO18" s="432"/>
      <c r="BP18" s="432"/>
      <c r="BQ18" s="432"/>
      <c r="BR18" s="432"/>
      <c r="BS18" s="432"/>
      <c r="BT18" s="432"/>
      <c r="BU18" s="433"/>
      <c r="BV18" s="431">
        <v>19743034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101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25415189</v>
      </c>
      <c r="BO19" s="432"/>
      <c r="BP19" s="432"/>
      <c r="BQ19" s="432"/>
      <c r="BR19" s="432"/>
      <c r="BS19" s="432"/>
      <c r="BT19" s="432"/>
      <c r="BU19" s="433"/>
      <c r="BV19" s="431">
        <v>23536127</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20138</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37998716</v>
      </c>
      <c r="BO23" s="432"/>
      <c r="BP23" s="432"/>
      <c r="BQ23" s="432"/>
      <c r="BR23" s="432"/>
      <c r="BS23" s="432"/>
      <c r="BT23" s="432"/>
      <c r="BU23" s="433"/>
      <c r="BV23" s="431">
        <v>38787304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61"/>
      <c r="G24" s="461"/>
      <c r="H24" s="461"/>
      <c r="I24" s="461"/>
      <c r="J24" s="461"/>
      <c r="K24" s="462"/>
      <c r="L24" s="482">
        <v>1</v>
      </c>
      <c r="M24" s="483"/>
      <c r="N24" s="483"/>
      <c r="O24" s="483"/>
      <c r="P24" s="525"/>
      <c r="Q24" s="482">
        <v>7767</v>
      </c>
      <c r="R24" s="483"/>
      <c r="S24" s="483"/>
      <c r="T24" s="483"/>
      <c r="U24" s="483"/>
      <c r="V24" s="525"/>
      <c r="W24" s="584"/>
      <c r="X24" s="572"/>
      <c r="Y24" s="573"/>
      <c r="Z24" s="481" t="s">
        <v>171</v>
      </c>
      <c r="AA24" s="461"/>
      <c r="AB24" s="461"/>
      <c r="AC24" s="461"/>
      <c r="AD24" s="461"/>
      <c r="AE24" s="461"/>
      <c r="AF24" s="461"/>
      <c r="AG24" s="462"/>
      <c r="AH24" s="482">
        <v>609</v>
      </c>
      <c r="AI24" s="483"/>
      <c r="AJ24" s="483"/>
      <c r="AK24" s="483"/>
      <c r="AL24" s="525"/>
      <c r="AM24" s="482">
        <v>1838571</v>
      </c>
      <c r="AN24" s="483"/>
      <c r="AO24" s="483"/>
      <c r="AP24" s="483"/>
      <c r="AQ24" s="483"/>
      <c r="AR24" s="525"/>
      <c r="AS24" s="482">
        <v>3019</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22833288</v>
      </c>
      <c r="BO24" s="432"/>
      <c r="BP24" s="432"/>
      <c r="BQ24" s="432"/>
      <c r="BR24" s="432"/>
      <c r="BS24" s="432"/>
      <c r="BT24" s="432"/>
      <c r="BU24" s="433"/>
      <c r="BV24" s="431">
        <v>22878955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61"/>
      <c r="G25" s="461"/>
      <c r="H25" s="461"/>
      <c r="I25" s="461"/>
      <c r="J25" s="461"/>
      <c r="K25" s="462"/>
      <c r="L25" s="482">
        <v>2</v>
      </c>
      <c r="M25" s="483"/>
      <c r="N25" s="483"/>
      <c r="O25" s="483"/>
      <c r="P25" s="525"/>
      <c r="Q25" s="482">
        <v>6622</v>
      </c>
      <c r="R25" s="483"/>
      <c r="S25" s="483"/>
      <c r="T25" s="483"/>
      <c r="U25" s="483"/>
      <c r="V25" s="525"/>
      <c r="W25" s="584"/>
      <c r="X25" s="572"/>
      <c r="Y25" s="573"/>
      <c r="Z25" s="481" t="s">
        <v>174</v>
      </c>
      <c r="AA25" s="461"/>
      <c r="AB25" s="461"/>
      <c r="AC25" s="461"/>
      <c r="AD25" s="461"/>
      <c r="AE25" s="461"/>
      <c r="AF25" s="461"/>
      <c r="AG25" s="462"/>
      <c r="AH25" s="482">
        <v>98</v>
      </c>
      <c r="AI25" s="483"/>
      <c r="AJ25" s="483"/>
      <c r="AK25" s="483"/>
      <c r="AL25" s="525"/>
      <c r="AM25" s="482">
        <v>289590</v>
      </c>
      <c r="AN25" s="483"/>
      <c r="AO25" s="483"/>
      <c r="AP25" s="483"/>
      <c r="AQ25" s="483"/>
      <c r="AR25" s="525"/>
      <c r="AS25" s="482">
        <v>2955</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1522263</v>
      </c>
      <c r="BO25" s="395"/>
      <c r="BP25" s="395"/>
      <c r="BQ25" s="395"/>
      <c r="BR25" s="395"/>
      <c r="BS25" s="395"/>
      <c r="BT25" s="395"/>
      <c r="BU25" s="396"/>
      <c r="BV25" s="394">
        <v>909912</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176</v>
      </c>
      <c r="F26" s="461"/>
      <c r="G26" s="461"/>
      <c r="H26" s="461"/>
      <c r="I26" s="461"/>
      <c r="J26" s="461"/>
      <c r="K26" s="462"/>
      <c r="L26" s="482">
        <v>1</v>
      </c>
      <c r="M26" s="483"/>
      <c r="N26" s="483"/>
      <c r="O26" s="483"/>
      <c r="P26" s="525"/>
      <c r="Q26" s="482">
        <v>5966</v>
      </c>
      <c r="R26" s="483"/>
      <c r="S26" s="483"/>
      <c r="T26" s="483"/>
      <c r="U26" s="483"/>
      <c r="V26" s="525"/>
      <c r="W26" s="584"/>
      <c r="X26" s="572"/>
      <c r="Y26" s="573"/>
      <c r="Z26" s="481" t="s">
        <v>177</v>
      </c>
      <c r="AA26" s="594"/>
      <c r="AB26" s="594"/>
      <c r="AC26" s="594"/>
      <c r="AD26" s="594"/>
      <c r="AE26" s="594"/>
      <c r="AF26" s="594"/>
      <c r="AG26" s="595"/>
      <c r="AH26" s="482">
        <v>34</v>
      </c>
      <c r="AI26" s="483"/>
      <c r="AJ26" s="483"/>
      <c r="AK26" s="483"/>
      <c r="AL26" s="525"/>
      <c r="AM26" s="482">
        <v>108902</v>
      </c>
      <c r="AN26" s="483"/>
      <c r="AO26" s="483"/>
      <c r="AP26" s="483"/>
      <c r="AQ26" s="483"/>
      <c r="AR26" s="525"/>
      <c r="AS26" s="482">
        <v>3203</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179</v>
      </c>
      <c r="BO26" s="432"/>
      <c r="BP26" s="432"/>
      <c r="BQ26" s="432"/>
      <c r="BR26" s="432"/>
      <c r="BS26" s="432"/>
      <c r="BT26" s="432"/>
      <c r="BU26" s="433"/>
      <c r="BV26" s="431" t="s">
        <v>180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4300</v>
      </c>
      <c r="R27" s="483"/>
      <c r="S27" s="483"/>
      <c r="T27" s="483"/>
      <c r="U27" s="483"/>
      <c r="V27" s="525"/>
      <c r="W27" s="584"/>
      <c r="X27" s="572"/>
      <c r="Y27" s="573"/>
      <c r="Z27" s="481" t="s">
        <v>182</v>
      </c>
      <c r="AA27" s="461"/>
      <c r="AB27" s="461"/>
      <c r="AC27" s="461"/>
      <c r="AD27" s="461"/>
      <c r="AE27" s="461"/>
      <c r="AF27" s="461"/>
      <c r="AG27" s="462"/>
      <c r="AH27" s="482">
        <v>6</v>
      </c>
      <c r="AI27" s="483"/>
      <c r="AJ27" s="483"/>
      <c r="AK27" s="483"/>
      <c r="AL27" s="525"/>
      <c r="AM27" s="482">
        <v>24846</v>
      </c>
      <c r="AN27" s="483"/>
      <c r="AO27" s="483"/>
      <c r="AP27" s="483"/>
      <c r="AQ27" s="483"/>
      <c r="AR27" s="525"/>
      <c r="AS27" s="482">
        <v>4141</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v>378895</v>
      </c>
      <c r="BO27" s="608"/>
      <c r="BP27" s="608"/>
      <c r="BQ27" s="608"/>
      <c r="BR27" s="608"/>
      <c r="BS27" s="608"/>
      <c r="BT27" s="608"/>
      <c r="BU27" s="609"/>
      <c r="BV27" s="607">
        <v>378895</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3800</v>
      </c>
      <c r="R28" s="483"/>
      <c r="S28" s="483"/>
      <c r="T28" s="483"/>
      <c r="U28" s="483"/>
      <c r="V28" s="525"/>
      <c r="W28" s="584"/>
      <c r="X28" s="572"/>
      <c r="Y28" s="573"/>
      <c r="Z28" s="481" t="s">
        <v>185</v>
      </c>
      <c r="AA28" s="461"/>
      <c r="AB28" s="461"/>
      <c r="AC28" s="461"/>
      <c r="AD28" s="461"/>
      <c r="AE28" s="461"/>
      <c r="AF28" s="461"/>
      <c r="AG28" s="462"/>
      <c r="AH28" s="482">
        <v>6</v>
      </c>
      <c r="AI28" s="483"/>
      <c r="AJ28" s="483"/>
      <c r="AK28" s="483"/>
      <c r="AL28" s="525"/>
      <c r="AM28" s="482">
        <v>13878</v>
      </c>
      <c r="AN28" s="483"/>
      <c r="AO28" s="483"/>
      <c r="AP28" s="483"/>
      <c r="AQ28" s="483"/>
      <c r="AR28" s="525"/>
      <c r="AS28" s="482">
        <v>2313</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2495403</v>
      </c>
      <c r="BO28" s="395"/>
      <c r="BP28" s="395"/>
      <c r="BQ28" s="395"/>
      <c r="BR28" s="395"/>
      <c r="BS28" s="395"/>
      <c r="BT28" s="395"/>
      <c r="BU28" s="396"/>
      <c r="BV28" s="394">
        <v>2094637</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18</v>
      </c>
      <c r="M29" s="483"/>
      <c r="N29" s="483"/>
      <c r="O29" s="483"/>
      <c r="P29" s="525"/>
      <c r="Q29" s="482">
        <v>3600</v>
      </c>
      <c r="R29" s="483"/>
      <c r="S29" s="483"/>
      <c r="T29" s="483"/>
      <c r="U29" s="483"/>
      <c r="V29" s="525"/>
      <c r="W29" s="585"/>
      <c r="X29" s="586"/>
      <c r="Y29" s="587"/>
      <c r="Z29" s="481" t="s">
        <v>188</v>
      </c>
      <c r="AA29" s="461"/>
      <c r="AB29" s="461"/>
      <c r="AC29" s="461"/>
      <c r="AD29" s="461"/>
      <c r="AE29" s="461"/>
      <c r="AF29" s="461"/>
      <c r="AG29" s="462"/>
      <c r="AH29" s="482">
        <v>621</v>
      </c>
      <c r="AI29" s="483"/>
      <c r="AJ29" s="483"/>
      <c r="AK29" s="483"/>
      <c r="AL29" s="525"/>
      <c r="AM29" s="482">
        <v>1877295</v>
      </c>
      <c r="AN29" s="483"/>
      <c r="AO29" s="483"/>
      <c r="AP29" s="483"/>
      <c r="AQ29" s="483"/>
      <c r="AR29" s="525"/>
      <c r="AS29" s="482">
        <v>3023</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211561</v>
      </c>
      <c r="BO29" s="432"/>
      <c r="BP29" s="432"/>
      <c r="BQ29" s="432"/>
      <c r="BR29" s="432"/>
      <c r="BS29" s="432"/>
      <c r="BT29" s="432"/>
      <c r="BU29" s="433"/>
      <c r="BV29" s="431">
        <v>211466</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94.8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6511923</v>
      </c>
      <c r="BO30" s="608"/>
      <c r="BP30" s="608"/>
      <c r="BQ30" s="608"/>
      <c r="BR30" s="608"/>
      <c r="BS30" s="608"/>
      <c r="BT30" s="608"/>
      <c r="BU30" s="609"/>
      <c r="BV30" s="607">
        <v>6758317</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199</v>
      </c>
      <c r="V33" s="455"/>
      <c r="W33" s="420" t="s">
        <v>198</v>
      </c>
      <c r="X33" s="420"/>
      <c r="Y33" s="420"/>
      <c r="Z33" s="420"/>
      <c r="AA33" s="420"/>
      <c r="AB33" s="420"/>
      <c r="AC33" s="420"/>
      <c r="AD33" s="420"/>
      <c r="AE33" s="420"/>
      <c r="AF33" s="420"/>
      <c r="AG33" s="420"/>
      <c r="AH33" s="420"/>
      <c r="AI33" s="420"/>
      <c r="AJ33" s="420"/>
      <c r="AK33" s="420"/>
      <c r="AL33" s="216"/>
      <c r="AM33" s="455" t="s">
        <v>199</v>
      </c>
      <c r="AN33" s="455"/>
      <c r="AO33" s="420" t="s">
        <v>198</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199</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IF('各会計、関係団体の財政状況及び健全化判断比率'!B33="","",'各会計、関係団体の財政状況及び健全化判断比率'!B33)</f>
        <v>水道事業会計</v>
      </c>
      <c r="AP34" s="621"/>
      <c r="AQ34" s="621"/>
      <c r="AR34" s="621"/>
      <c r="AS34" s="621"/>
      <c r="AT34" s="621"/>
      <c r="AU34" s="621"/>
      <c r="AV34" s="621"/>
      <c r="AW34" s="621"/>
      <c r="AX34" s="621"/>
      <c r="AY34" s="621"/>
      <c r="AZ34" s="621"/>
      <c r="BA34" s="621"/>
      <c r="BB34" s="621"/>
      <c r="BC34" s="621"/>
      <c r="BD34" s="214"/>
      <c r="BE34" s="620">
        <f>IF(BG34="","",MAX(C34:D43,U34:V43,AM34:AN43)+1)</f>
        <v>10</v>
      </c>
      <c r="BF34" s="620"/>
      <c r="BG34" s="621" t="str">
        <f>IF('各会計、関係団体の財政状況及び健全化判断比率'!B36="","",'各会計、関係団体の財政状況及び健全化判断比率'!B36)</f>
        <v>市民太陽光発電所事業特別会計</v>
      </c>
      <c r="BH34" s="621"/>
      <c r="BI34" s="621"/>
      <c r="BJ34" s="621"/>
      <c r="BK34" s="621"/>
      <c r="BL34" s="621"/>
      <c r="BM34" s="621"/>
      <c r="BN34" s="621"/>
      <c r="BO34" s="621"/>
      <c r="BP34" s="621"/>
      <c r="BQ34" s="621"/>
      <c r="BR34" s="621"/>
      <c r="BS34" s="621"/>
      <c r="BT34" s="621"/>
      <c r="BU34" s="621"/>
      <c r="BV34" s="214"/>
      <c r="BW34" s="620">
        <f>IF(BY34="","",MAX(C34:D43,U34:V43,AM34:AN43,BE34:BF43)+1)</f>
        <v>13</v>
      </c>
      <c r="BX34" s="620"/>
      <c r="BY34" s="621" t="str">
        <f>IF('各会計、関係団体の財政状況及び健全化判断比率'!B68="","",'各会計、関係団体の財政状況及び健全化判断比率'!B68)</f>
        <v>京都府市町村職員退職手当組合</v>
      </c>
      <c r="BZ34" s="621"/>
      <c r="CA34" s="621"/>
      <c r="CB34" s="621"/>
      <c r="CC34" s="621"/>
      <c r="CD34" s="621"/>
      <c r="CE34" s="621"/>
      <c r="CF34" s="621"/>
      <c r="CG34" s="621"/>
      <c r="CH34" s="621"/>
      <c r="CI34" s="621"/>
      <c r="CJ34" s="621"/>
      <c r="CK34" s="621"/>
      <c r="CL34" s="621"/>
      <c r="CM34" s="621"/>
      <c r="CN34" s="214"/>
      <c r="CO34" s="620">
        <f>IF(CQ34="","",MAX(C34:D43,U34:V43,AM34:AN43,BE34:BF43,BW34:BX43)+1)</f>
        <v>21</v>
      </c>
      <c r="CP34" s="620"/>
      <c r="CQ34" s="621" t="str">
        <f>IF('各会計、関係団体の財政状況及び健全化判断比率'!BS7="","",'各会計、関係団体の財政状況及び健全化判断比率'!BS7)</f>
        <v>京都府丹後文化事業団</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国民健康保険直営診療所事業特別会計</v>
      </c>
      <c r="X35" s="621"/>
      <c r="Y35" s="621"/>
      <c r="Z35" s="621"/>
      <c r="AA35" s="621"/>
      <c r="AB35" s="621"/>
      <c r="AC35" s="621"/>
      <c r="AD35" s="621"/>
      <c r="AE35" s="621"/>
      <c r="AF35" s="621"/>
      <c r="AG35" s="621"/>
      <c r="AH35" s="621"/>
      <c r="AI35" s="621"/>
      <c r="AJ35" s="621"/>
      <c r="AK35" s="621"/>
      <c r="AL35" s="214"/>
      <c r="AM35" s="620">
        <f t="shared" ref="AM35:AM43" si="0">IF(AO35="","",AM34+1)</f>
        <v>8</v>
      </c>
      <c r="AN35" s="620"/>
      <c r="AO35" s="621" t="str">
        <f>IF('各会計、関係団体の財政状況及び健全化判断比率'!B34="","",'各会計、関係団体の財政状況及び健全化判断比率'!B34)</f>
        <v>下水道事業会計</v>
      </c>
      <c r="AP35" s="621"/>
      <c r="AQ35" s="621"/>
      <c r="AR35" s="621"/>
      <c r="AS35" s="621"/>
      <c r="AT35" s="621"/>
      <c r="AU35" s="621"/>
      <c r="AV35" s="621"/>
      <c r="AW35" s="621"/>
      <c r="AX35" s="621"/>
      <c r="AY35" s="621"/>
      <c r="AZ35" s="621"/>
      <c r="BA35" s="621"/>
      <c r="BB35" s="621"/>
      <c r="BC35" s="621"/>
      <c r="BD35" s="214"/>
      <c r="BE35" s="620">
        <f t="shared" ref="BE35:BE43" si="1">IF(BG35="","",BE34+1)</f>
        <v>11</v>
      </c>
      <c r="BF35" s="620"/>
      <c r="BG35" s="621" t="str">
        <f>IF('各会計、関係団体の財政状況及び健全化判断比率'!B37="","",'各会計、関係団体の財政状況及び健全化判断比率'!B37)</f>
        <v>工業用地造成事業特別会計</v>
      </c>
      <c r="BH35" s="621"/>
      <c r="BI35" s="621"/>
      <c r="BJ35" s="621"/>
      <c r="BK35" s="621"/>
      <c r="BL35" s="621"/>
      <c r="BM35" s="621"/>
      <c r="BN35" s="621"/>
      <c r="BO35" s="621"/>
      <c r="BP35" s="621"/>
      <c r="BQ35" s="621"/>
      <c r="BR35" s="621"/>
      <c r="BS35" s="621"/>
      <c r="BT35" s="621"/>
      <c r="BU35" s="621"/>
      <c r="BV35" s="214"/>
      <c r="BW35" s="620">
        <f t="shared" ref="BW35:BW43" si="2">IF(BY35="","",BW34+1)</f>
        <v>14</v>
      </c>
      <c r="BX35" s="620"/>
      <c r="BY35" s="621" t="str">
        <f>IF('各会計、関係団体の財政状況及び健全化判断比率'!B69="","",'各会計、関係団体の財政状況及び健全化判断比率'!B69)</f>
        <v>京都府後期高齢者医療広域連合（一般会計）</v>
      </c>
      <c r="BZ35" s="621"/>
      <c r="CA35" s="621"/>
      <c r="CB35" s="621"/>
      <c r="CC35" s="621"/>
      <c r="CD35" s="621"/>
      <c r="CE35" s="621"/>
      <c r="CF35" s="621"/>
      <c r="CG35" s="621"/>
      <c r="CH35" s="621"/>
      <c r="CI35" s="621"/>
      <c r="CJ35" s="621"/>
      <c r="CK35" s="621"/>
      <c r="CL35" s="621"/>
      <c r="CM35" s="621"/>
      <c r="CN35" s="214"/>
      <c r="CO35" s="620">
        <f t="shared" ref="CO35:CO43" si="3">IF(CQ35="","",CO34+1)</f>
        <v>22</v>
      </c>
      <c r="CP35" s="620"/>
      <c r="CQ35" s="621" t="str">
        <f>IF('各会計、関係団体の財政状況及び健全化判断比率'!BS8="","",'各会計、関係団体の財政状況及び健全化判断比率'!BS8)</f>
        <v>京丹後市公園緑化事業団</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介護保険事業特別会計</v>
      </c>
      <c r="X36" s="621"/>
      <c r="Y36" s="621"/>
      <c r="Z36" s="621"/>
      <c r="AA36" s="621"/>
      <c r="AB36" s="621"/>
      <c r="AC36" s="621"/>
      <c r="AD36" s="621"/>
      <c r="AE36" s="621"/>
      <c r="AF36" s="621"/>
      <c r="AG36" s="621"/>
      <c r="AH36" s="621"/>
      <c r="AI36" s="621"/>
      <c r="AJ36" s="621"/>
      <c r="AK36" s="621"/>
      <c r="AL36" s="214"/>
      <c r="AM36" s="620">
        <f t="shared" si="0"/>
        <v>9</v>
      </c>
      <c r="AN36" s="620"/>
      <c r="AO36" s="621" t="str">
        <f>IF('各会計、関係団体の財政状況及び健全化判断比率'!B35="","",'各会計、関係団体の財政状況及び健全化判断比率'!B35)</f>
        <v>病院事業会計</v>
      </c>
      <c r="AP36" s="621"/>
      <c r="AQ36" s="621"/>
      <c r="AR36" s="621"/>
      <c r="AS36" s="621"/>
      <c r="AT36" s="621"/>
      <c r="AU36" s="621"/>
      <c r="AV36" s="621"/>
      <c r="AW36" s="621"/>
      <c r="AX36" s="621"/>
      <c r="AY36" s="621"/>
      <c r="AZ36" s="621"/>
      <c r="BA36" s="621"/>
      <c r="BB36" s="621"/>
      <c r="BC36" s="621"/>
      <c r="BD36" s="214"/>
      <c r="BE36" s="620">
        <f t="shared" si="1"/>
        <v>12</v>
      </c>
      <c r="BF36" s="620"/>
      <c r="BG36" s="621" t="str">
        <f>IF('各会計、関係団体の財政状況及び健全化判断比率'!B38="","",'各会計、関係団体の財政状況及び健全化判断比率'!B38)</f>
        <v>宅地造成事業特別会計</v>
      </c>
      <c r="BH36" s="621"/>
      <c r="BI36" s="621"/>
      <c r="BJ36" s="621"/>
      <c r="BK36" s="621"/>
      <c r="BL36" s="621"/>
      <c r="BM36" s="621"/>
      <c r="BN36" s="621"/>
      <c r="BO36" s="621"/>
      <c r="BP36" s="621"/>
      <c r="BQ36" s="621"/>
      <c r="BR36" s="621"/>
      <c r="BS36" s="621"/>
      <c r="BT36" s="621"/>
      <c r="BU36" s="621"/>
      <c r="BV36" s="214"/>
      <c r="BW36" s="620">
        <f t="shared" si="2"/>
        <v>15</v>
      </c>
      <c r="BX36" s="620"/>
      <c r="BY36" s="621" t="str">
        <f>IF('各会計、関係団体の財政状況及び健全化判断比率'!B70="","",'各会計、関係団体の財政状況及び健全化判断比率'!B70)</f>
        <v>京都府後期高齢者医療広域連合（特別会計）</v>
      </c>
      <c r="BZ36" s="621"/>
      <c r="CA36" s="621"/>
      <c r="CB36" s="621"/>
      <c r="CC36" s="621"/>
      <c r="CD36" s="621"/>
      <c r="CE36" s="621"/>
      <c r="CF36" s="621"/>
      <c r="CG36" s="621"/>
      <c r="CH36" s="621"/>
      <c r="CI36" s="621"/>
      <c r="CJ36" s="621"/>
      <c r="CK36" s="621"/>
      <c r="CL36" s="621"/>
      <c r="CM36" s="621"/>
      <c r="CN36" s="214"/>
      <c r="CO36" s="620">
        <f t="shared" si="3"/>
        <v>23</v>
      </c>
      <c r="CP36" s="620"/>
      <c r="CQ36" s="621" t="str">
        <f>IF('各会計、関係団体の財政状況及び健全化判断比率'!BS9="","",'各会計、関係団体の財政状況及び健全化判断比率'!BS9)</f>
        <v>丹後地域地場産業振興センター</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後期高齢者医療事業特別会計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16</v>
      </c>
      <c r="BX37" s="620"/>
      <c r="BY37" s="621" t="str">
        <f>IF('各会計、関係団体の財政状況及び健全化判断比率'!B71="","",'各会計、関係団体の財政状況及び健全化判断比率'!B71)</f>
        <v>京都府住宅新築資金等貸付事業管理組合（一般会計）</v>
      </c>
      <c r="BZ37" s="621"/>
      <c r="CA37" s="621"/>
      <c r="CB37" s="621"/>
      <c r="CC37" s="621"/>
      <c r="CD37" s="621"/>
      <c r="CE37" s="621"/>
      <c r="CF37" s="621"/>
      <c r="CG37" s="621"/>
      <c r="CH37" s="621"/>
      <c r="CI37" s="621"/>
      <c r="CJ37" s="621"/>
      <c r="CK37" s="621"/>
      <c r="CL37" s="621"/>
      <c r="CM37" s="621"/>
      <c r="CN37" s="214"/>
      <c r="CO37" s="620">
        <f t="shared" si="3"/>
        <v>24</v>
      </c>
      <c r="CP37" s="620"/>
      <c r="CQ37" s="621" t="str">
        <f>IF('各会計、関係団体の財政状況及び健全化判断比率'!BS10="","",'各会計、関係団体の財政状況及び健全化判断比率'!BS10)</f>
        <v>テンキテンキ村</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f t="shared" si="4"/>
        <v>6</v>
      </c>
      <c r="V38" s="620"/>
      <c r="W38" s="621" t="str">
        <f>IF('各会計、関係団体の財政状況及び健全化判断比率'!B32="","",'各会計、関係団体の財政状況及び健全化判断比率'!B32)</f>
        <v>介護サービス事業特別会計</v>
      </c>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17</v>
      </c>
      <c r="BX38" s="620"/>
      <c r="BY38" s="621" t="str">
        <f>IF('各会計、関係団体の財政状況及び健全化判断比率'!B72="","",'各会計、関係団体の財政状況及び健全化判断比率'!B72)</f>
        <v>京都府住宅新築資金等貸付事業管理組合（特別会計）</v>
      </c>
      <c r="BZ38" s="621"/>
      <c r="CA38" s="621"/>
      <c r="CB38" s="621"/>
      <c r="CC38" s="621"/>
      <c r="CD38" s="621"/>
      <c r="CE38" s="621"/>
      <c r="CF38" s="621"/>
      <c r="CG38" s="621"/>
      <c r="CH38" s="621"/>
      <c r="CI38" s="621"/>
      <c r="CJ38" s="621"/>
      <c r="CK38" s="621"/>
      <c r="CL38" s="621"/>
      <c r="CM38" s="621"/>
      <c r="CN38" s="214"/>
      <c r="CO38" s="620">
        <f t="shared" si="3"/>
        <v>25</v>
      </c>
      <c r="CP38" s="620"/>
      <c r="CQ38" s="621" t="str">
        <f>IF('各会計、関係団体の財政状況及び健全化判断比率'!BS11="","",'各会計、関係団体の財政状況及び健全化判断比率'!BS11)</f>
        <v>くみはま縣</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18</v>
      </c>
      <c r="BX39" s="620"/>
      <c r="BY39" s="621" t="str">
        <f>IF('各会計、関係団体の財政状況及び健全化判断比率'!B73="","",'各会計、関係団体の財政状況及び健全化判断比率'!B73)</f>
        <v>京都府自治会館管理組合</v>
      </c>
      <c r="BZ39" s="621"/>
      <c r="CA39" s="621"/>
      <c r="CB39" s="621"/>
      <c r="CC39" s="621"/>
      <c r="CD39" s="621"/>
      <c r="CE39" s="621"/>
      <c r="CF39" s="621"/>
      <c r="CG39" s="621"/>
      <c r="CH39" s="621"/>
      <c r="CI39" s="621"/>
      <c r="CJ39" s="621"/>
      <c r="CK39" s="621"/>
      <c r="CL39" s="621"/>
      <c r="CM39" s="621"/>
      <c r="CN39" s="214"/>
      <c r="CO39" s="620">
        <f t="shared" si="3"/>
        <v>26</v>
      </c>
      <c r="CP39" s="620"/>
      <c r="CQ39" s="621" t="str">
        <f>IF('各会計、関係団体の財政状況及び健全化判断比率'!BS12="","",'各会計、関係団体の財政状況及び健全化判断比率'!BS12)</f>
        <v>京丹後市総合サービス</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19</v>
      </c>
      <c r="BX40" s="620"/>
      <c r="BY40" s="621" t="str">
        <f>IF('各会計、関係団体の財政状況及び健全化判断比率'!B74="","",'各会計、関係団体の財政状況及び健全化判断比率'!B74)</f>
        <v>京都府市町村議会議員公務災害補償等組合</v>
      </c>
      <c r="BZ40" s="621"/>
      <c r="CA40" s="621"/>
      <c r="CB40" s="621"/>
      <c r="CC40" s="621"/>
      <c r="CD40" s="621"/>
      <c r="CE40" s="621"/>
      <c r="CF40" s="621"/>
      <c r="CG40" s="621"/>
      <c r="CH40" s="621"/>
      <c r="CI40" s="621"/>
      <c r="CJ40" s="621"/>
      <c r="CK40" s="621"/>
      <c r="CL40" s="621"/>
      <c r="CM40" s="621"/>
      <c r="CN40" s="214"/>
      <c r="CO40" s="620">
        <f t="shared" si="3"/>
        <v>27</v>
      </c>
      <c r="CP40" s="620"/>
      <c r="CQ40" s="621" t="str">
        <f>IF('各会計、関係団体の財政状況及び健全化判断比率'!BS13="","",'各会計、関係団体の財政状況及び健全化判断比率'!BS13)</f>
        <v>京丹後製茶</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20</v>
      </c>
      <c r="BX41" s="620"/>
      <c r="BY41" s="621" t="str">
        <f>IF('各会計、関係団体の財政状況及び健全化判断比率'!B75="","",'各会計、関係団体の財政状況及び健全化判断比率'!B75)</f>
        <v>京都地方税機構</v>
      </c>
      <c r="BZ41" s="621"/>
      <c r="CA41" s="621"/>
      <c r="CB41" s="621"/>
      <c r="CC41" s="621"/>
      <c r="CD41" s="621"/>
      <c r="CE41" s="621"/>
      <c r="CF41" s="621"/>
      <c r="CG41" s="621"/>
      <c r="CH41" s="621"/>
      <c r="CI41" s="621"/>
      <c r="CJ41" s="621"/>
      <c r="CK41" s="621"/>
      <c r="CL41" s="621"/>
      <c r="CM41" s="621"/>
      <c r="CN41" s="214"/>
      <c r="CO41" s="620">
        <f t="shared" si="3"/>
        <v>28</v>
      </c>
      <c r="CP41" s="620"/>
      <c r="CQ41" s="621" t="str">
        <f>IF('各会計、関係団体の財政状況及び健全化判断比率'!BS14="","",'各会計、関係団体の財政状況及び健全化判断比率'!BS14)</f>
        <v>丹後地区土地開発公社</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Hera96fx3f+7VpeyLuIO4A8b6IFQ4RHzlVqjHk0IIcMrWvH+xn0qcauCEc2v6f1O3WfyG2NWM3ToMcx8wQPr3A==" saltValue="uLDqPRIajoBEU2K1TVkHX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226</v>
      </c>
      <c r="C5" s="634"/>
      <c r="D5" s="634"/>
      <c r="E5" s="634"/>
      <c r="F5" s="634"/>
      <c r="G5" s="634"/>
      <c r="H5" s="634"/>
      <c r="I5" s="634"/>
      <c r="J5" s="634"/>
      <c r="K5" s="634"/>
      <c r="L5" s="634"/>
      <c r="M5" s="634"/>
      <c r="N5" s="634"/>
      <c r="O5" s="634"/>
      <c r="P5" s="634"/>
      <c r="Q5" s="635"/>
      <c r="R5" s="636">
        <v>5135661</v>
      </c>
      <c r="S5" s="637"/>
      <c r="T5" s="637"/>
      <c r="U5" s="637"/>
      <c r="V5" s="637"/>
      <c r="W5" s="637"/>
      <c r="X5" s="637"/>
      <c r="Y5" s="638"/>
      <c r="Z5" s="639">
        <v>12.1</v>
      </c>
      <c r="AA5" s="639"/>
      <c r="AB5" s="639"/>
      <c r="AC5" s="639"/>
      <c r="AD5" s="640">
        <v>5135661</v>
      </c>
      <c r="AE5" s="640"/>
      <c r="AF5" s="640"/>
      <c r="AG5" s="640"/>
      <c r="AH5" s="640"/>
      <c r="AI5" s="640"/>
      <c r="AJ5" s="640"/>
      <c r="AK5" s="640"/>
      <c r="AL5" s="641">
        <v>25.7</v>
      </c>
      <c r="AM5" s="642"/>
      <c r="AN5" s="642"/>
      <c r="AO5" s="643"/>
      <c r="AP5" s="633" t="s">
        <v>227</v>
      </c>
      <c r="AQ5" s="634"/>
      <c r="AR5" s="634"/>
      <c r="AS5" s="634"/>
      <c r="AT5" s="634"/>
      <c r="AU5" s="634"/>
      <c r="AV5" s="634"/>
      <c r="AW5" s="634"/>
      <c r="AX5" s="634"/>
      <c r="AY5" s="634"/>
      <c r="AZ5" s="634"/>
      <c r="BA5" s="634"/>
      <c r="BB5" s="634"/>
      <c r="BC5" s="634"/>
      <c r="BD5" s="634"/>
      <c r="BE5" s="634"/>
      <c r="BF5" s="635"/>
      <c r="BG5" s="647">
        <v>5098530</v>
      </c>
      <c r="BH5" s="648"/>
      <c r="BI5" s="648"/>
      <c r="BJ5" s="648"/>
      <c r="BK5" s="648"/>
      <c r="BL5" s="648"/>
      <c r="BM5" s="648"/>
      <c r="BN5" s="649"/>
      <c r="BO5" s="650">
        <v>99.3</v>
      </c>
      <c r="BP5" s="650"/>
      <c r="BQ5" s="650"/>
      <c r="BR5" s="650"/>
      <c r="BS5" s="651">
        <v>34895</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15">
      <c r="B6" s="644" t="s">
        <v>231</v>
      </c>
      <c r="C6" s="645"/>
      <c r="D6" s="645"/>
      <c r="E6" s="645"/>
      <c r="F6" s="645"/>
      <c r="G6" s="645"/>
      <c r="H6" s="645"/>
      <c r="I6" s="645"/>
      <c r="J6" s="645"/>
      <c r="K6" s="645"/>
      <c r="L6" s="645"/>
      <c r="M6" s="645"/>
      <c r="N6" s="645"/>
      <c r="O6" s="645"/>
      <c r="P6" s="645"/>
      <c r="Q6" s="646"/>
      <c r="R6" s="647">
        <v>309053</v>
      </c>
      <c r="S6" s="648"/>
      <c r="T6" s="648"/>
      <c r="U6" s="648"/>
      <c r="V6" s="648"/>
      <c r="W6" s="648"/>
      <c r="X6" s="648"/>
      <c r="Y6" s="649"/>
      <c r="Z6" s="650">
        <v>0.7</v>
      </c>
      <c r="AA6" s="650"/>
      <c r="AB6" s="650"/>
      <c r="AC6" s="650"/>
      <c r="AD6" s="651">
        <v>309053</v>
      </c>
      <c r="AE6" s="651"/>
      <c r="AF6" s="651"/>
      <c r="AG6" s="651"/>
      <c r="AH6" s="651"/>
      <c r="AI6" s="651"/>
      <c r="AJ6" s="651"/>
      <c r="AK6" s="651"/>
      <c r="AL6" s="652">
        <v>1.5</v>
      </c>
      <c r="AM6" s="653"/>
      <c r="AN6" s="653"/>
      <c r="AO6" s="654"/>
      <c r="AP6" s="644" t="s">
        <v>232</v>
      </c>
      <c r="AQ6" s="645"/>
      <c r="AR6" s="645"/>
      <c r="AS6" s="645"/>
      <c r="AT6" s="645"/>
      <c r="AU6" s="645"/>
      <c r="AV6" s="645"/>
      <c r="AW6" s="645"/>
      <c r="AX6" s="645"/>
      <c r="AY6" s="645"/>
      <c r="AZ6" s="645"/>
      <c r="BA6" s="645"/>
      <c r="BB6" s="645"/>
      <c r="BC6" s="645"/>
      <c r="BD6" s="645"/>
      <c r="BE6" s="645"/>
      <c r="BF6" s="646"/>
      <c r="BG6" s="647">
        <v>5098530</v>
      </c>
      <c r="BH6" s="648"/>
      <c r="BI6" s="648"/>
      <c r="BJ6" s="648"/>
      <c r="BK6" s="648"/>
      <c r="BL6" s="648"/>
      <c r="BM6" s="648"/>
      <c r="BN6" s="649"/>
      <c r="BO6" s="650">
        <v>99.3</v>
      </c>
      <c r="BP6" s="650"/>
      <c r="BQ6" s="650"/>
      <c r="BR6" s="650"/>
      <c r="BS6" s="651">
        <v>34895</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237559</v>
      </c>
      <c r="CS6" s="648"/>
      <c r="CT6" s="648"/>
      <c r="CU6" s="648"/>
      <c r="CV6" s="648"/>
      <c r="CW6" s="648"/>
      <c r="CX6" s="648"/>
      <c r="CY6" s="649"/>
      <c r="CZ6" s="641">
        <v>0.6</v>
      </c>
      <c r="DA6" s="642"/>
      <c r="DB6" s="642"/>
      <c r="DC6" s="661"/>
      <c r="DD6" s="656">
        <v>36104</v>
      </c>
      <c r="DE6" s="648"/>
      <c r="DF6" s="648"/>
      <c r="DG6" s="648"/>
      <c r="DH6" s="648"/>
      <c r="DI6" s="648"/>
      <c r="DJ6" s="648"/>
      <c r="DK6" s="648"/>
      <c r="DL6" s="648"/>
      <c r="DM6" s="648"/>
      <c r="DN6" s="648"/>
      <c r="DO6" s="648"/>
      <c r="DP6" s="649"/>
      <c r="DQ6" s="656">
        <v>237549</v>
      </c>
      <c r="DR6" s="648"/>
      <c r="DS6" s="648"/>
      <c r="DT6" s="648"/>
      <c r="DU6" s="648"/>
      <c r="DV6" s="648"/>
      <c r="DW6" s="648"/>
      <c r="DX6" s="648"/>
      <c r="DY6" s="648"/>
      <c r="DZ6" s="648"/>
      <c r="EA6" s="648"/>
      <c r="EB6" s="648"/>
      <c r="EC6" s="657"/>
    </row>
    <row r="7" spans="2:143" ht="11.25" customHeight="1" x14ac:dyDescent="0.15">
      <c r="B7" s="644" t="s">
        <v>234</v>
      </c>
      <c r="C7" s="645"/>
      <c r="D7" s="645"/>
      <c r="E7" s="645"/>
      <c r="F7" s="645"/>
      <c r="G7" s="645"/>
      <c r="H7" s="645"/>
      <c r="I7" s="645"/>
      <c r="J7" s="645"/>
      <c r="K7" s="645"/>
      <c r="L7" s="645"/>
      <c r="M7" s="645"/>
      <c r="N7" s="645"/>
      <c r="O7" s="645"/>
      <c r="P7" s="645"/>
      <c r="Q7" s="646"/>
      <c r="R7" s="647">
        <v>4505</v>
      </c>
      <c r="S7" s="648"/>
      <c r="T7" s="648"/>
      <c r="U7" s="648"/>
      <c r="V7" s="648"/>
      <c r="W7" s="648"/>
      <c r="X7" s="648"/>
      <c r="Y7" s="649"/>
      <c r="Z7" s="650">
        <v>0</v>
      </c>
      <c r="AA7" s="650"/>
      <c r="AB7" s="650"/>
      <c r="AC7" s="650"/>
      <c r="AD7" s="651">
        <v>4505</v>
      </c>
      <c r="AE7" s="651"/>
      <c r="AF7" s="651"/>
      <c r="AG7" s="651"/>
      <c r="AH7" s="651"/>
      <c r="AI7" s="651"/>
      <c r="AJ7" s="651"/>
      <c r="AK7" s="651"/>
      <c r="AL7" s="652">
        <v>0</v>
      </c>
      <c r="AM7" s="653"/>
      <c r="AN7" s="653"/>
      <c r="AO7" s="654"/>
      <c r="AP7" s="644" t="s">
        <v>235</v>
      </c>
      <c r="AQ7" s="645"/>
      <c r="AR7" s="645"/>
      <c r="AS7" s="645"/>
      <c r="AT7" s="645"/>
      <c r="AU7" s="645"/>
      <c r="AV7" s="645"/>
      <c r="AW7" s="645"/>
      <c r="AX7" s="645"/>
      <c r="AY7" s="645"/>
      <c r="AZ7" s="645"/>
      <c r="BA7" s="645"/>
      <c r="BB7" s="645"/>
      <c r="BC7" s="645"/>
      <c r="BD7" s="645"/>
      <c r="BE7" s="645"/>
      <c r="BF7" s="646"/>
      <c r="BG7" s="647">
        <v>2187234</v>
      </c>
      <c r="BH7" s="648"/>
      <c r="BI7" s="648"/>
      <c r="BJ7" s="648"/>
      <c r="BK7" s="648"/>
      <c r="BL7" s="648"/>
      <c r="BM7" s="648"/>
      <c r="BN7" s="649"/>
      <c r="BO7" s="650">
        <v>42.6</v>
      </c>
      <c r="BP7" s="650"/>
      <c r="BQ7" s="650"/>
      <c r="BR7" s="650"/>
      <c r="BS7" s="651">
        <v>34895</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10116959</v>
      </c>
      <c r="CS7" s="648"/>
      <c r="CT7" s="648"/>
      <c r="CU7" s="648"/>
      <c r="CV7" s="648"/>
      <c r="CW7" s="648"/>
      <c r="CX7" s="648"/>
      <c r="CY7" s="649"/>
      <c r="CZ7" s="650">
        <v>24.3</v>
      </c>
      <c r="DA7" s="650"/>
      <c r="DB7" s="650"/>
      <c r="DC7" s="650"/>
      <c r="DD7" s="656">
        <v>392017</v>
      </c>
      <c r="DE7" s="648"/>
      <c r="DF7" s="648"/>
      <c r="DG7" s="648"/>
      <c r="DH7" s="648"/>
      <c r="DI7" s="648"/>
      <c r="DJ7" s="648"/>
      <c r="DK7" s="648"/>
      <c r="DL7" s="648"/>
      <c r="DM7" s="648"/>
      <c r="DN7" s="648"/>
      <c r="DO7" s="648"/>
      <c r="DP7" s="649"/>
      <c r="DQ7" s="656">
        <v>3027694</v>
      </c>
      <c r="DR7" s="648"/>
      <c r="DS7" s="648"/>
      <c r="DT7" s="648"/>
      <c r="DU7" s="648"/>
      <c r="DV7" s="648"/>
      <c r="DW7" s="648"/>
      <c r="DX7" s="648"/>
      <c r="DY7" s="648"/>
      <c r="DZ7" s="648"/>
      <c r="EA7" s="648"/>
      <c r="EB7" s="648"/>
      <c r="EC7" s="657"/>
    </row>
    <row r="8" spans="2:143" ht="11.25" customHeight="1" x14ac:dyDescent="0.15">
      <c r="B8" s="644" t="s">
        <v>237</v>
      </c>
      <c r="C8" s="645"/>
      <c r="D8" s="645"/>
      <c r="E8" s="645"/>
      <c r="F8" s="645"/>
      <c r="G8" s="645"/>
      <c r="H8" s="645"/>
      <c r="I8" s="645"/>
      <c r="J8" s="645"/>
      <c r="K8" s="645"/>
      <c r="L8" s="645"/>
      <c r="M8" s="645"/>
      <c r="N8" s="645"/>
      <c r="O8" s="645"/>
      <c r="P8" s="645"/>
      <c r="Q8" s="646"/>
      <c r="R8" s="647">
        <v>30997</v>
      </c>
      <c r="S8" s="648"/>
      <c r="T8" s="648"/>
      <c r="U8" s="648"/>
      <c r="V8" s="648"/>
      <c r="W8" s="648"/>
      <c r="X8" s="648"/>
      <c r="Y8" s="649"/>
      <c r="Z8" s="650">
        <v>0.1</v>
      </c>
      <c r="AA8" s="650"/>
      <c r="AB8" s="650"/>
      <c r="AC8" s="650"/>
      <c r="AD8" s="651">
        <v>30997</v>
      </c>
      <c r="AE8" s="651"/>
      <c r="AF8" s="651"/>
      <c r="AG8" s="651"/>
      <c r="AH8" s="651"/>
      <c r="AI8" s="651"/>
      <c r="AJ8" s="651"/>
      <c r="AK8" s="651"/>
      <c r="AL8" s="652">
        <v>0.2</v>
      </c>
      <c r="AM8" s="653"/>
      <c r="AN8" s="653"/>
      <c r="AO8" s="654"/>
      <c r="AP8" s="644" t="s">
        <v>238</v>
      </c>
      <c r="AQ8" s="645"/>
      <c r="AR8" s="645"/>
      <c r="AS8" s="645"/>
      <c r="AT8" s="645"/>
      <c r="AU8" s="645"/>
      <c r="AV8" s="645"/>
      <c r="AW8" s="645"/>
      <c r="AX8" s="645"/>
      <c r="AY8" s="645"/>
      <c r="AZ8" s="645"/>
      <c r="BA8" s="645"/>
      <c r="BB8" s="645"/>
      <c r="BC8" s="645"/>
      <c r="BD8" s="645"/>
      <c r="BE8" s="645"/>
      <c r="BF8" s="646"/>
      <c r="BG8" s="647">
        <v>92236</v>
      </c>
      <c r="BH8" s="648"/>
      <c r="BI8" s="648"/>
      <c r="BJ8" s="648"/>
      <c r="BK8" s="648"/>
      <c r="BL8" s="648"/>
      <c r="BM8" s="648"/>
      <c r="BN8" s="649"/>
      <c r="BO8" s="650">
        <v>1.8</v>
      </c>
      <c r="BP8" s="650"/>
      <c r="BQ8" s="650"/>
      <c r="BR8" s="650"/>
      <c r="BS8" s="656" t="s">
        <v>180</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9959821</v>
      </c>
      <c r="CS8" s="648"/>
      <c r="CT8" s="648"/>
      <c r="CU8" s="648"/>
      <c r="CV8" s="648"/>
      <c r="CW8" s="648"/>
      <c r="CX8" s="648"/>
      <c r="CY8" s="649"/>
      <c r="CZ8" s="650">
        <v>23.9</v>
      </c>
      <c r="DA8" s="650"/>
      <c r="DB8" s="650"/>
      <c r="DC8" s="650"/>
      <c r="DD8" s="656">
        <v>62890</v>
      </c>
      <c r="DE8" s="648"/>
      <c r="DF8" s="648"/>
      <c r="DG8" s="648"/>
      <c r="DH8" s="648"/>
      <c r="DI8" s="648"/>
      <c r="DJ8" s="648"/>
      <c r="DK8" s="648"/>
      <c r="DL8" s="648"/>
      <c r="DM8" s="648"/>
      <c r="DN8" s="648"/>
      <c r="DO8" s="648"/>
      <c r="DP8" s="649"/>
      <c r="DQ8" s="656">
        <v>5643827</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34612</v>
      </c>
      <c r="S9" s="648"/>
      <c r="T9" s="648"/>
      <c r="U9" s="648"/>
      <c r="V9" s="648"/>
      <c r="W9" s="648"/>
      <c r="X9" s="648"/>
      <c r="Y9" s="649"/>
      <c r="Z9" s="650">
        <v>0.1</v>
      </c>
      <c r="AA9" s="650"/>
      <c r="AB9" s="650"/>
      <c r="AC9" s="650"/>
      <c r="AD9" s="651">
        <v>34612</v>
      </c>
      <c r="AE9" s="651"/>
      <c r="AF9" s="651"/>
      <c r="AG9" s="651"/>
      <c r="AH9" s="651"/>
      <c r="AI9" s="651"/>
      <c r="AJ9" s="651"/>
      <c r="AK9" s="651"/>
      <c r="AL9" s="652">
        <v>0.2</v>
      </c>
      <c r="AM9" s="653"/>
      <c r="AN9" s="653"/>
      <c r="AO9" s="654"/>
      <c r="AP9" s="644" t="s">
        <v>241</v>
      </c>
      <c r="AQ9" s="645"/>
      <c r="AR9" s="645"/>
      <c r="AS9" s="645"/>
      <c r="AT9" s="645"/>
      <c r="AU9" s="645"/>
      <c r="AV9" s="645"/>
      <c r="AW9" s="645"/>
      <c r="AX9" s="645"/>
      <c r="AY9" s="645"/>
      <c r="AZ9" s="645"/>
      <c r="BA9" s="645"/>
      <c r="BB9" s="645"/>
      <c r="BC9" s="645"/>
      <c r="BD9" s="645"/>
      <c r="BE9" s="645"/>
      <c r="BF9" s="646"/>
      <c r="BG9" s="647">
        <v>1880872</v>
      </c>
      <c r="BH9" s="648"/>
      <c r="BI9" s="648"/>
      <c r="BJ9" s="648"/>
      <c r="BK9" s="648"/>
      <c r="BL9" s="648"/>
      <c r="BM9" s="648"/>
      <c r="BN9" s="649"/>
      <c r="BO9" s="650">
        <v>36.6</v>
      </c>
      <c r="BP9" s="650"/>
      <c r="BQ9" s="650"/>
      <c r="BR9" s="650"/>
      <c r="BS9" s="656" t="s">
        <v>128</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4352386</v>
      </c>
      <c r="CS9" s="648"/>
      <c r="CT9" s="648"/>
      <c r="CU9" s="648"/>
      <c r="CV9" s="648"/>
      <c r="CW9" s="648"/>
      <c r="CX9" s="648"/>
      <c r="CY9" s="649"/>
      <c r="CZ9" s="650">
        <v>10.5</v>
      </c>
      <c r="DA9" s="650"/>
      <c r="DB9" s="650"/>
      <c r="DC9" s="650"/>
      <c r="DD9" s="656">
        <v>176355</v>
      </c>
      <c r="DE9" s="648"/>
      <c r="DF9" s="648"/>
      <c r="DG9" s="648"/>
      <c r="DH9" s="648"/>
      <c r="DI9" s="648"/>
      <c r="DJ9" s="648"/>
      <c r="DK9" s="648"/>
      <c r="DL9" s="648"/>
      <c r="DM9" s="648"/>
      <c r="DN9" s="648"/>
      <c r="DO9" s="648"/>
      <c r="DP9" s="649"/>
      <c r="DQ9" s="656">
        <v>3413835</v>
      </c>
      <c r="DR9" s="648"/>
      <c r="DS9" s="648"/>
      <c r="DT9" s="648"/>
      <c r="DU9" s="648"/>
      <c r="DV9" s="648"/>
      <c r="DW9" s="648"/>
      <c r="DX9" s="648"/>
      <c r="DY9" s="648"/>
      <c r="DZ9" s="648"/>
      <c r="EA9" s="648"/>
      <c r="EB9" s="648"/>
      <c r="EC9" s="657"/>
    </row>
    <row r="10" spans="2:143" ht="11.25" customHeight="1" x14ac:dyDescent="0.15">
      <c r="B10" s="644" t="s">
        <v>243</v>
      </c>
      <c r="C10" s="645"/>
      <c r="D10" s="645"/>
      <c r="E10" s="645"/>
      <c r="F10" s="645"/>
      <c r="G10" s="645"/>
      <c r="H10" s="645"/>
      <c r="I10" s="645"/>
      <c r="J10" s="645"/>
      <c r="K10" s="645"/>
      <c r="L10" s="645"/>
      <c r="M10" s="645"/>
      <c r="N10" s="645"/>
      <c r="O10" s="645"/>
      <c r="P10" s="645"/>
      <c r="Q10" s="646"/>
      <c r="R10" s="647" t="s">
        <v>180</v>
      </c>
      <c r="S10" s="648"/>
      <c r="T10" s="648"/>
      <c r="U10" s="648"/>
      <c r="V10" s="648"/>
      <c r="W10" s="648"/>
      <c r="X10" s="648"/>
      <c r="Y10" s="649"/>
      <c r="Z10" s="650" t="s">
        <v>180</v>
      </c>
      <c r="AA10" s="650"/>
      <c r="AB10" s="650"/>
      <c r="AC10" s="650"/>
      <c r="AD10" s="651" t="s">
        <v>180</v>
      </c>
      <c r="AE10" s="651"/>
      <c r="AF10" s="651"/>
      <c r="AG10" s="651"/>
      <c r="AH10" s="651"/>
      <c r="AI10" s="651"/>
      <c r="AJ10" s="651"/>
      <c r="AK10" s="651"/>
      <c r="AL10" s="652" t="s">
        <v>180</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132979</v>
      </c>
      <c r="BH10" s="648"/>
      <c r="BI10" s="648"/>
      <c r="BJ10" s="648"/>
      <c r="BK10" s="648"/>
      <c r="BL10" s="648"/>
      <c r="BM10" s="648"/>
      <c r="BN10" s="649"/>
      <c r="BO10" s="650">
        <v>2.6</v>
      </c>
      <c r="BP10" s="650"/>
      <c r="BQ10" s="650"/>
      <c r="BR10" s="650"/>
      <c r="BS10" s="656">
        <v>22474</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v>37335</v>
      </c>
      <c r="CS10" s="648"/>
      <c r="CT10" s="648"/>
      <c r="CU10" s="648"/>
      <c r="CV10" s="648"/>
      <c r="CW10" s="648"/>
      <c r="CX10" s="648"/>
      <c r="CY10" s="649"/>
      <c r="CZ10" s="650">
        <v>0.1</v>
      </c>
      <c r="DA10" s="650"/>
      <c r="DB10" s="650"/>
      <c r="DC10" s="650"/>
      <c r="DD10" s="656" t="s">
        <v>180</v>
      </c>
      <c r="DE10" s="648"/>
      <c r="DF10" s="648"/>
      <c r="DG10" s="648"/>
      <c r="DH10" s="648"/>
      <c r="DI10" s="648"/>
      <c r="DJ10" s="648"/>
      <c r="DK10" s="648"/>
      <c r="DL10" s="648"/>
      <c r="DM10" s="648"/>
      <c r="DN10" s="648"/>
      <c r="DO10" s="648"/>
      <c r="DP10" s="649"/>
      <c r="DQ10" s="656">
        <v>37105</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1156070</v>
      </c>
      <c r="S11" s="648"/>
      <c r="T11" s="648"/>
      <c r="U11" s="648"/>
      <c r="V11" s="648"/>
      <c r="W11" s="648"/>
      <c r="X11" s="648"/>
      <c r="Y11" s="649"/>
      <c r="Z11" s="652">
        <v>2.7</v>
      </c>
      <c r="AA11" s="653"/>
      <c r="AB11" s="653"/>
      <c r="AC11" s="665"/>
      <c r="AD11" s="656">
        <v>1156070</v>
      </c>
      <c r="AE11" s="648"/>
      <c r="AF11" s="648"/>
      <c r="AG11" s="648"/>
      <c r="AH11" s="648"/>
      <c r="AI11" s="648"/>
      <c r="AJ11" s="648"/>
      <c r="AK11" s="649"/>
      <c r="AL11" s="652">
        <v>5.8</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81147</v>
      </c>
      <c r="BH11" s="648"/>
      <c r="BI11" s="648"/>
      <c r="BJ11" s="648"/>
      <c r="BK11" s="648"/>
      <c r="BL11" s="648"/>
      <c r="BM11" s="648"/>
      <c r="BN11" s="649"/>
      <c r="BO11" s="650">
        <v>1.6</v>
      </c>
      <c r="BP11" s="650"/>
      <c r="BQ11" s="650"/>
      <c r="BR11" s="650"/>
      <c r="BS11" s="656">
        <v>12421</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1343278</v>
      </c>
      <c r="CS11" s="648"/>
      <c r="CT11" s="648"/>
      <c r="CU11" s="648"/>
      <c r="CV11" s="648"/>
      <c r="CW11" s="648"/>
      <c r="CX11" s="648"/>
      <c r="CY11" s="649"/>
      <c r="CZ11" s="650">
        <v>3.2</v>
      </c>
      <c r="DA11" s="650"/>
      <c r="DB11" s="650"/>
      <c r="DC11" s="650"/>
      <c r="DD11" s="656">
        <v>324730</v>
      </c>
      <c r="DE11" s="648"/>
      <c r="DF11" s="648"/>
      <c r="DG11" s="648"/>
      <c r="DH11" s="648"/>
      <c r="DI11" s="648"/>
      <c r="DJ11" s="648"/>
      <c r="DK11" s="648"/>
      <c r="DL11" s="648"/>
      <c r="DM11" s="648"/>
      <c r="DN11" s="648"/>
      <c r="DO11" s="648"/>
      <c r="DP11" s="649"/>
      <c r="DQ11" s="656">
        <v>619556</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v>9203</v>
      </c>
      <c r="S12" s="648"/>
      <c r="T12" s="648"/>
      <c r="U12" s="648"/>
      <c r="V12" s="648"/>
      <c r="W12" s="648"/>
      <c r="X12" s="648"/>
      <c r="Y12" s="649"/>
      <c r="Z12" s="650">
        <v>0</v>
      </c>
      <c r="AA12" s="650"/>
      <c r="AB12" s="650"/>
      <c r="AC12" s="650"/>
      <c r="AD12" s="651">
        <v>9203</v>
      </c>
      <c r="AE12" s="651"/>
      <c r="AF12" s="651"/>
      <c r="AG12" s="651"/>
      <c r="AH12" s="651"/>
      <c r="AI12" s="651"/>
      <c r="AJ12" s="651"/>
      <c r="AK12" s="651"/>
      <c r="AL12" s="652">
        <v>0</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2401255</v>
      </c>
      <c r="BH12" s="648"/>
      <c r="BI12" s="648"/>
      <c r="BJ12" s="648"/>
      <c r="BK12" s="648"/>
      <c r="BL12" s="648"/>
      <c r="BM12" s="648"/>
      <c r="BN12" s="649"/>
      <c r="BO12" s="650">
        <v>46.8</v>
      </c>
      <c r="BP12" s="650"/>
      <c r="BQ12" s="650"/>
      <c r="BR12" s="650"/>
      <c r="BS12" s="656" t="s">
        <v>180</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1906730</v>
      </c>
      <c r="CS12" s="648"/>
      <c r="CT12" s="648"/>
      <c r="CU12" s="648"/>
      <c r="CV12" s="648"/>
      <c r="CW12" s="648"/>
      <c r="CX12" s="648"/>
      <c r="CY12" s="649"/>
      <c r="CZ12" s="650">
        <v>4.5999999999999996</v>
      </c>
      <c r="DA12" s="650"/>
      <c r="DB12" s="650"/>
      <c r="DC12" s="650"/>
      <c r="DD12" s="656">
        <v>322948</v>
      </c>
      <c r="DE12" s="648"/>
      <c r="DF12" s="648"/>
      <c r="DG12" s="648"/>
      <c r="DH12" s="648"/>
      <c r="DI12" s="648"/>
      <c r="DJ12" s="648"/>
      <c r="DK12" s="648"/>
      <c r="DL12" s="648"/>
      <c r="DM12" s="648"/>
      <c r="DN12" s="648"/>
      <c r="DO12" s="648"/>
      <c r="DP12" s="649"/>
      <c r="DQ12" s="656">
        <v>1526548</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180</v>
      </c>
      <c r="S13" s="648"/>
      <c r="T13" s="648"/>
      <c r="U13" s="648"/>
      <c r="V13" s="648"/>
      <c r="W13" s="648"/>
      <c r="X13" s="648"/>
      <c r="Y13" s="649"/>
      <c r="Z13" s="650" t="s">
        <v>180</v>
      </c>
      <c r="AA13" s="650"/>
      <c r="AB13" s="650"/>
      <c r="AC13" s="650"/>
      <c r="AD13" s="651" t="s">
        <v>180</v>
      </c>
      <c r="AE13" s="651"/>
      <c r="AF13" s="651"/>
      <c r="AG13" s="651"/>
      <c r="AH13" s="651"/>
      <c r="AI13" s="651"/>
      <c r="AJ13" s="651"/>
      <c r="AK13" s="651"/>
      <c r="AL13" s="652" t="s">
        <v>180</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2390724</v>
      </c>
      <c r="BH13" s="648"/>
      <c r="BI13" s="648"/>
      <c r="BJ13" s="648"/>
      <c r="BK13" s="648"/>
      <c r="BL13" s="648"/>
      <c r="BM13" s="648"/>
      <c r="BN13" s="649"/>
      <c r="BO13" s="650">
        <v>46.6</v>
      </c>
      <c r="BP13" s="650"/>
      <c r="BQ13" s="650"/>
      <c r="BR13" s="650"/>
      <c r="BS13" s="656" t="s">
        <v>128</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3758321</v>
      </c>
      <c r="CS13" s="648"/>
      <c r="CT13" s="648"/>
      <c r="CU13" s="648"/>
      <c r="CV13" s="648"/>
      <c r="CW13" s="648"/>
      <c r="CX13" s="648"/>
      <c r="CY13" s="649"/>
      <c r="CZ13" s="650">
        <v>9</v>
      </c>
      <c r="DA13" s="650"/>
      <c r="DB13" s="650"/>
      <c r="DC13" s="650"/>
      <c r="DD13" s="656">
        <v>1451659</v>
      </c>
      <c r="DE13" s="648"/>
      <c r="DF13" s="648"/>
      <c r="DG13" s="648"/>
      <c r="DH13" s="648"/>
      <c r="DI13" s="648"/>
      <c r="DJ13" s="648"/>
      <c r="DK13" s="648"/>
      <c r="DL13" s="648"/>
      <c r="DM13" s="648"/>
      <c r="DN13" s="648"/>
      <c r="DO13" s="648"/>
      <c r="DP13" s="649"/>
      <c r="DQ13" s="656">
        <v>2166474</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v>384</v>
      </c>
      <c r="S14" s="648"/>
      <c r="T14" s="648"/>
      <c r="U14" s="648"/>
      <c r="V14" s="648"/>
      <c r="W14" s="648"/>
      <c r="X14" s="648"/>
      <c r="Y14" s="649"/>
      <c r="Z14" s="650">
        <v>0</v>
      </c>
      <c r="AA14" s="650"/>
      <c r="AB14" s="650"/>
      <c r="AC14" s="650"/>
      <c r="AD14" s="651">
        <v>384</v>
      </c>
      <c r="AE14" s="651"/>
      <c r="AF14" s="651"/>
      <c r="AG14" s="651"/>
      <c r="AH14" s="651"/>
      <c r="AI14" s="651"/>
      <c r="AJ14" s="651"/>
      <c r="AK14" s="651"/>
      <c r="AL14" s="652">
        <v>0</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217545</v>
      </c>
      <c r="BH14" s="648"/>
      <c r="BI14" s="648"/>
      <c r="BJ14" s="648"/>
      <c r="BK14" s="648"/>
      <c r="BL14" s="648"/>
      <c r="BM14" s="648"/>
      <c r="BN14" s="649"/>
      <c r="BO14" s="650">
        <v>4.2</v>
      </c>
      <c r="BP14" s="650"/>
      <c r="BQ14" s="650"/>
      <c r="BR14" s="650"/>
      <c r="BS14" s="656" t="s">
        <v>180</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1215145</v>
      </c>
      <c r="CS14" s="648"/>
      <c r="CT14" s="648"/>
      <c r="CU14" s="648"/>
      <c r="CV14" s="648"/>
      <c r="CW14" s="648"/>
      <c r="CX14" s="648"/>
      <c r="CY14" s="649"/>
      <c r="CZ14" s="650">
        <v>2.9</v>
      </c>
      <c r="DA14" s="650"/>
      <c r="DB14" s="650"/>
      <c r="DC14" s="650"/>
      <c r="DD14" s="656">
        <v>105700</v>
      </c>
      <c r="DE14" s="648"/>
      <c r="DF14" s="648"/>
      <c r="DG14" s="648"/>
      <c r="DH14" s="648"/>
      <c r="DI14" s="648"/>
      <c r="DJ14" s="648"/>
      <c r="DK14" s="648"/>
      <c r="DL14" s="648"/>
      <c r="DM14" s="648"/>
      <c r="DN14" s="648"/>
      <c r="DO14" s="648"/>
      <c r="DP14" s="649"/>
      <c r="DQ14" s="656">
        <v>1027354</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128</v>
      </c>
      <c r="S15" s="648"/>
      <c r="T15" s="648"/>
      <c r="U15" s="648"/>
      <c r="V15" s="648"/>
      <c r="W15" s="648"/>
      <c r="X15" s="648"/>
      <c r="Y15" s="649"/>
      <c r="Z15" s="650" t="s">
        <v>180</v>
      </c>
      <c r="AA15" s="650"/>
      <c r="AB15" s="650"/>
      <c r="AC15" s="650"/>
      <c r="AD15" s="651" t="s">
        <v>180</v>
      </c>
      <c r="AE15" s="651"/>
      <c r="AF15" s="651"/>
      <c r="AG15" s="651"/>
      <c r="AH15" s="651"/>
      <c r="AI15" s="651"/>
      <c r="AJ15" s="651"/>
      <c r="AK15" s="651"/>
      <c r="AL15" s="652" t="s">
        <v>128</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292366</v>
      </c>
      <c r="BH15" s="648"/>
      <c r="BI15" s="648"/>
      <c r="BJ15" s="648"/>
      <c r="BK15" s="648"/>
      <c r="BL15" s="648"/>
      <c r="BM15" s="648"/>
      <c r="BN15" s="649"/>
      <c r="BO15" s="650">
        <v>5.7</v>
      </c>
      <c r="BP15" s="650"/>
      <c r="BQ15" s="650"/>
      <c r="BR15" s="650"/>
      <c r="BS15" s="656" t="s">
        <v>180</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3652234</v>
      </c>
      <c r="CS15" s="648"/>
      <c r="CT15" s="648"/>
      <c r="CU15" s="648"/>
      <c r="CV15" s="648"/>
      <c r="CW15" s="648"/>
      <c r="CX15" s="648"/>
      <c r="CY15" s="649"/>
      <c r="CZ15" s="650">
        <v>8.8000000000000007</v>
      </c>
      <c r="DA15" s="650"/>
      <c r="DB15" s="650"/>
      <c r="DC15" s="650"/>
      <c r="DD15" s="656">
        <v>1069806</v>
      </c>
      <c r="DE15" s="648"/>
      <c r="DF15" s="648"/>
      <c r="DG15" s="648"/>
      <c r="DH15" s="648"/>
      <c r="DI15" s="648"/>
      <c r="DJ15" s="648"/>
      <c r="DK15" s="648"/>
      <c r="DL15" s="648"/>
      <c r="DM15" s="648"/>
      <c r="DN15" s="648"/>
      <c r="DO15" s="648"/>
      <c r="DP15" s="649"/>
      <c r="DQ15" s="656">
        <v>2103877</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45017</v>
      </c>
      <c r="S16" s="648"/>
      <c r="T16" s="648"/>
      <c r="U16" s="648"/>
      <c r="V16" s="648"/>
      <c r="W16" s="648"/>
      <c r="X16" s="648"/>
      <c r="Y16" s="649"/>
      <c r="Z16" s="650">
        <v>0.1</v>
      </c>
      <c r="AA16" s="650"/>
      <c r="AB16" s="650"/>
      <c r="AC16" s="650"/>
      <c r="AD16" s="651">
        <v>45017</v>
      </c>
      <c r="AE16" s="651"/>
      <c r="AF16" s="651"/>
      <c r="AG16" s="651"/>
      <c r="AH16" s="651"/>
      <c r="AI16" s="651"/>
      <c r="AJ16" s="651"/>
      <c r="AK16" s="651"/>
      <c r="AL16" s="652">
        <v>0.2</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v>130</v>
      </c>
      <c r="BH16" s="648"/>
      <c r="BI16" s="648"/>
      <c r="BJ16" s="648"/>
      <c r="BK16" s="648"/>
      <c r="BL16" s="648"/>
      <c r="BM16" s="648"/>
      <c r="BN16" s="649"/>
      <c r="BO16" s="650">
        <v>0</v>
      </c>
      <c r="BP16" s="650"/>
      <c r="BQ16" s="650"/>
      <c r="BR16" s="650"/>
      <c r="BS16" s="656" t="s">
        <v>180</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371610</v>
      </c>
      <c r="CS16" s="648"/>
      <c r="CT16" s="648"/>
      <c r="CU16" s="648"/>
      <c r="CV16" s="648"/>
      <c r="CW16" s="648"/>
      <c r="CX16" s="648"/>
      <c r="CY16" s="649"/>
      <c r="CZ16" s="650">
        <v>0.9</v>
      </c>
      <c r="DA16" s="650"/>
      <c r="DB16" s="650"/>
      <c r="DC16" s="650"/>
      <c r="DD16" s="656" t="s">
        <v>128</v>
      </c>
      <c r="DE16" s="648"/>
      <c r="DF16" s="648"/>
      <c r="DG16" s="648"/>
      <c r="DH16" s="648"/>
      <c r="DI16" s="648"/>
      <c r="DJ16" s="648"/>
      <c r="DK16" s="648"/>
      <c r="DL16" s="648"/>
      <c r="DM16" s="648"/>
      <c r="DN16" s="648"/>
      <c r="DO16" s="648"/>
      <c r="DP16" s="649"/>
      <c r="DQ16" s="656">
        <v>29537</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15849</v>
      </c>
      <c r="S17" s="648"/>
      <c r="T17" s="648"/>
      <c r="U17" s="648"/>
      <c r="V17" s="648"/>
      <c r="W17" s="648"/>
      <c r="X17" s="648"/>
      <c r="Y17" s="649"/>
      <c r="Z17" s="650">
        <v>0</v>
      </c>
      <c r="AA17" s="650"/>
      <c r="AB17" s="650"/>
      <c r="AC17" s="650"/>
      <c r="AD17" s="651">
        <v>15849</v>
      </c>
      <c r="AE17" s="651"/>
      <c r="AF17" s="651"/>
      <c r="AG17" s="651"/>
      <c r="AH17" s="651"/>
      <c r="AI17" s="651"/>
      <c r="AJ17" s="651"/>
      <c r="AK17" s="651"/>
      <c r="AL17" s="652">
        <v>0.1</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128</v>
      </c>
      <c r="BH17" s="648"/>
      <c r="BI17" s="648"/>
      <c r="BJ17" s="648"/>
      <c r="BK17" s="648"/>
      <c r="BL17" s="648"/>
      <c r="BM17" s="648"/>
      <c r="BN17" s="649"/>
      <c r="BO17" s="650" t="s">
        <v>180</v>
      </c>
      <c r="BP17" s="650"/>
      <c r="BQ17" s="650"/>
      <c r="BR17" s="650"/>
      <c r="BS17" s="656" t="s">
        <v>180</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4649959</v>
      </c>
      <c r="CS17" s="648"/>
      <c r="CT17" s="648"/>
      <c r="CU17" s="648"/>
      <c r="CV17" s="648"/>
      <c r="CW17" s="648"/>
      <c r="CX17" s="648"/>
      <c r="CY17" s="649"/>
      <c r="CZ17" s="650">
        <v>11.2</v>
      </c>
      <c r="DA17" s="650"/>
      <c r="DB17" s="650"/>
      <c r="DC17" s="650"/>
      <c r="DD17" s="656" t="s">
        <v>180</v>
      </c>
      <c r="DE17" s="648"/>
      <c r="DF17" s="648"/>
      <c r="DG17" s="648"/>
      <c r="DH17" s="648"/>
      <c r="DI17" s="648"/>
      <c r="DJ17" s="648"/>
      <c r="DK17" s="648"/>
      <c r="DL17" s="648"/>
      <c r="DM17" s="648"/>
      <c r="DN17" s="648"/>
      <c r="DO17" s="648"/>
      <c r="DP17" s="649"/>
      <c r="DQ17" s="656">
        <v>4575137</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51826</v>
      </c>
      <c r="S18" s="648"/>
      <c r="T18" s="648"/>
      <c r="U18" s="648"/>
      <c r="V18" s="648"/>
      <c r="W18" s="648"/>
      <c r="X18" s="648"/>
      <c r="Y18" s="649"/>
      <c r="Z18" s="650">
        <v>0.1</v>
      </c>
      <c r="AA18" s="650"/>
      <c r="AB18" s="650"/>
      <c r="AC18" s="650"/>
      <c r="AD18" s="651">
        <v>51826</v>
      </c>
      <c r="AE18" s="651"/>
      <c r="AF18" s="651"/>
      <c r="AG18" s="651"/>
      <c r="AH18" s="651"/>
      <c r="AI18" s="651"/>
      <c r="AJ18" s="651"/>
      <c r="AK18" s="651"/>
      <c r="AL18" s="652">
        <v>0.3</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128</v>
      </c>
      <c r="BH18" s="648"/>
      <c r="BI18" s="648"/>
      <c r="BJ18" s="648"/>
      <c r="BK18" s="648"/>
      <c r="BL18" s="648"/>
      <c r="BM18" s="648"/>
      <c r="BN18" s="649"/>
      <c r="BO18" s="650" t="s">
        <v>180</v>
      </c>
      <c r="BP18" s="650"/>
      <c r="BQ18" s="650"/>
      <c r="BR18" s="650"/>
      <c r="BS18" s="656" t="s">
        <v>180</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128</v>
      </c>
      <c r="CS18" s="648"/>
      <c r="CT18" s="648"/>
      <c r="CU18" s="648"/>
      <c r="CV18" s="648"/>
      <c r="CW18" s="648"/>
      <c r="CX18" s="648"/>
      <c r="CY18" s="649"/>
      <c r="CZ18" s="650" t="s">
        <v>180</v>
      </c>
      <c r="DA18" s="650"/>
      <c r="DB18" s="650"/>
      <c r="DC18" s="650"/>
      <c r="DD18" s="656" t="s">
        <v>180</v>
      </c>
      <c r="DE18" s="648"/>
      <c r="DF18" s="648"/>
      <c r="DG18" s="648"/>
      <c r="DH18" s="648"/>
      <c r="DI18" s="648"/>
      <c r="DJ18" s="648"/>
      <c r="DK18" s="648"/>
      <c r="DL18" s="648"/>
      <c r="DM18" s="648"/>
      <c r="DN18" s="648"/>
      <c r="DO18" s="648"/>
      <c r="DP18" s="649"/>
      <c r="DQ18" s="656" t="s">
        <v>128</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25563</v>
      </c>
      <c r="S19" s="648"/>
      <c r="T19" s="648"/>
      <c r="U19" s="648"/>
      <c r="V19" s="648"/>
      <c r="W19" s="648"/>
      <c r="X19" s="648"/>
      <c r="Y19" s="649"/>
      <c r="Z19" s="650">
        <v>0.1</v>
      </c>
      <c r="AA19" s="650"/>
      <c r="AB19" s="650"/>
      <c r="AC19" s="650"/>
      <c r="AD19" s="651">
        <v>25563</v>
      </c>
      <c r="AE19" s="651"/>
      <c r="AF19" s="651"/>
      <c r="AG19" s="651"/>
      <c r="AH19" s="651"/>
      <c r="AI19" s="651"/>
      <c r="AJ19" s="651"/>
      <c r="AK19" s="651"/>
      <c r="AL19" s="652">
        <v>0.1</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v>37131</v>
      </c>
      <c r="BH19" s="648"/>
      <c r="BI19" s="648"/>
      <c r="BJ19" s="648"/>
      <c r="BK19" s="648"/>
      <c r="BL19" s="648"/>
      <c r="BM19" s="648"/>
      <c r="BN19" s="649"/>
      <c r="BO19" s="650">
        <v>0.7</v>
      </c>
      <c r="BP19" s="650"/>
      <c r="BQ19" s="650"/>
      <c r="BR19" s="650"/>
      <c r="BS19" s="656" t="s">
        <v>180</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180</v>
      </c>
      <c r="CS19" s="648"/>
      <c r="CT19" s="648"/>
      <c r="CU19" s="648"/>
      <c r="CV19" s="648"/>
      <c r="CW19" s="648"/>
      <c r="CX19" s="648"/>
      <c r="CY19" s="649"/>
      <c r="CZ19" s="650" t="s">
        <v>128</v>
      </c>
      <c r="DA19" s="650"/>
      <c r="DB19" s="650"/>
      <c r="DC19" s="650"/>
      <c r="DD19" s="656" t="s">
        <v>180</v>
      </c>
      <c r="DE19" s="648"/>
      <c r="DF19" s="648"/>
      <c r="DG19" s="648"/>
      <c r="DH19" s="648"/>
      <c r="DI19" s="648"/>
      <c r="DJ19" s="648"/>
      <c r="DK19" s="648"/>
      <c r="DL19" s="648"/>
      <c r="DM19" s="648"/>
      <c r="DN19" s="648"/>
      <c r="DO19" s="648"/>
      <c r="DP19" s="649"/>
      <c r="DQ19" s="656" t="s">
        <v>128</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19543</v>
      </c>
      <c r="S20" s="648"/>
      <c r="T20" s="648"/>
      <c r="U20" s="648"/>
      <c r="V20" s="648"/>
      <c r="W20" s="648"/>
      <c r="X20" s="648"/>
      <c r="Y20" s="649"/>
      <c r="Z20" s="650">
        <v>0</v>
      </c>
      <c r="AA20" s="650"/>
      <c r="AB20" s="650"/>
      <c r="AC20" s="650"/>
      <c r="AD20" s="651">
        <v>19543</v>
      </c>
      <c r="AE20" s="651"/>
      <c r="AF20" s="651"/>
      <c r="AG20" s="651"/>
      <c r="AH20" s="651"/>
      <c r="AI20" s="651"/>
      <c r="AJ20" s="651"/>
      <c r="AK20" s="651"/>
      <c r="AL20" s="652">
        <v>0.1</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v>37131</v>
      </c>
      <c r="BH20" s="648"/>
      <c r="BI20" s="648"/>
      <c r="BJ20" s="648"/>
      <c r="BK20" s="648"/>
      <c r="BL20" s="648"/>
      <c r="BM20" s="648"/>
      <c r="BN20" s="649"/>
      <c r="BO20" s="650">
        <v>0.7</v>
      </c>
      <c r="BP20" s="650"/>
      <c r="BQ20" s="650"/>
      <c r="BR20" s="650"/>
      <c r="BS20" s="656" t="s">
        <v>180</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41601337</v>
      </c>
      <c r="CS20" s="648"/>
      <c r="CT20" s="648"/>
      <c r="CU20" s="648"/>
      <c r="CV20" s="648"/>
      <c r="CW20" s="648"/>
      <c r="CX20" s="648"/>
      <c r="CY20" s="649"/>
      <c r="CZ20" s="650">
        <v>100</v>
      </c>
      <c r="DA20" s="650"/>
      <c r="DB20" s="650"/>
      <c r="DC20" s="650"/>
      <c r="DD20" s="656">
        <v>3942209</v>
      </c>
      <c r="DE20" s="648"/>
      <c r="DF20" s="648"/>
      <c r="DG20" s="648"/>
      <c r="DH20" s="648"/>
      <c r="DI20" s="648"/>
      <c r="DJ20" s="648"/>
      <c r="DK20" s="648"/>
      <c r="DL20" s="648"/>
      <c r="DM20" s="648"/>
      <c r="DN20" s="648"/>
      <c r="DO20" s="648"/>
      <c r="DP20" s="649"/>
      <c r="DQ20" s="656">
        <v>24408493</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6720</v>
      </c>
      <c r="S21" s="648"/>
      <c r="T21" s="648"/>
      <c r="U21" s="648"/>
      <c r="V21" s="648"/>
      <c r="W21" s="648"/>
      <c r="X21" s="648"/>
      <c r="Y21" s="649"/>
      <c r="Z21" s="650">
        <v>0</v>
      </c>
      <c r="AA21" s="650"/>
      <c r="AB21" s="650"/>
      <c r="AC21" s="650"/>
      <c r="AD21" s="651">
        <v>6720</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v>37131</v>
      </c>
      <c r="BH21" s="648"/>
      <c r="BI21" s="648"/>
      <c r="BJ21" s="648"/>
      <c r="BK21" s="648"/>
      <c r="BL21" s="648"/>
      <c r="BM21" s="648"/>
      <c r="BN21" s="649"/>
      <c r="BO21" s="650">
        <v>0.7</v>
      </c>
      <c r="BP21" s="650"/>
      <c r="BQ21" s="650"/>
      <c r="BR21" s="650"/>
      <c r="BS21" s="656" t="s">
        <v>128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14542831</v>
      </c>
      <c r="S22" s="648"/>
      <c r="T22" s="648"/>
      <c r="U22" s="648"/>
      <c r="V22" s="648"/>
      <c r="W22" s="648"/>
      <c r="X22" s="648"/>
      <c r="Y22" s="649"/>
      <c r="Z22" s="650">
        <v>34.1</v>
      </c>
      <c r="AA22" s="650"/>
      <c r="AB22" s="650"/>
      <c r="AC22" s="650"/>
      <c r="AD22" s="651">
        <v>12888799</v>
      </c>
      <c r="AE22" s="651"/>
      <c r="AF22" s="651"/>
      <c r="AG22" s="651"/>
      <c r="AH22" s="651"/>
      <c r="AI22" s="651"/>
      <c r="AJ22" s="651"/>
      <c r="AK22" s="651"/>
      <c r="AL22" s="652">
        <v>64.599999999999994</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180</v>
      </c>
      <c r="BH22" s="648"/>
      <c r="BI22" s="648"/>
      <c r="BJ22" s="648"/>
      <c r="BK22" s="648"/>
      <c r="BL22" s="648"/>
      <c r="BM22" s="648"/>
      <c r="BN22" s="649"/>
      <c r="BO22" s="650" t="s">
        <v>128</v>
      </c>
      <c r="BP22" s="650"/>
      <c r="BQ22" s="650"/>
      <c r="BR22" s="650"/>
      <c r="BS22" s="656" t="s">
        <v>128</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12888799</v>
      </c>
      <c r="S23" s="648"/>
      <c r="T23" s="648"/>
      <c r="U23" s="648"/>
      <c r="V23" s="648"/>
      <c r="W23" s="648"/>
      <c r="X23" s="648"/>
      <c r="Y23" s="649"/>
      <c r="Z23" s="650">
        <v>30.2</v>
      </c>
      <c r="AA23" s="650"/>
      <c r="AB23" s="650"/>
      <c r="AC23" s="650"/>
      <c r="AD23" s="651">
        <v>12888799</v>
      </c>
      <c r="AE23" s="651"/>
      <c r="AF23" s="651"/>
      <c r="AG23" s="651"/>
      <c r="AH23" s="651"/>
      <c r="AI23" s="651"/>
      <c r="AJ23" s="651"/>
      <c r="AK23" s="651"/>
      <c r="AL23" s="652">
        <v>64.599999999999994</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t="s">
        <v>128</v>
      </c>
      <c r="BH23" s="648"/>
      <c r="BI23" s="648"/>
      <c r="BJ23" s="648"/>
      <c r="BK23" s="648"/>
      <c r="BL23" s="648"/>
      <c r="BM23" s="648"/>
      <c r="BN23" s="649"/>
      <c r="BO23" s="650" t="s">
        <v>180</v>
      </c>
      <c r="BP23" s="650"/>
      <c r="BQ23" s="650"/>
      <c r="BR23" s="650"/>
      <c r="BS23" s="656" t="s">
        <v>128</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1654032</v>
      </c>
      <c r="S24" s="648"/>
      <c r="T24" s="648"/>
      <c r="U24" s="648"/>
      <c r="V24" s="648"/>
      <c r="W24" s="648"/>
      <c r="X24" s="648"/>
      <c r="Y24" s="649"/>
      <c r="Z24" s="650">
        <v>3.9</v>
      </c>
      <c r="AA24" s="650"/>
      <c r="AB24" s="650"/>
      <c r="AC24" s="650"/>
      <c r="AD24" s="651" t="s">
        <v>180</v>
      </c>
      <c r="AE24" s="651"/>
      <c r="AF24" s="651"/>
      <c r="AG24" s="651"/>
      <c r="AH24" s="651"/>
      <c r="AI24" s="651"/>
      <c r="AJ24" s="651"/>
      <c r="AK24" s="651"/>
      <c r="AL24" s="652" t="s">
        <v>180</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128</v>
      </c>
      <c r="BH24" s="648"/>
      <c r="BI24" s="648"/>
      <c r="BJ24" s="648"/>
      <c r="BK24" s="648"/>
      <c r="BL24" s="648"/>
      <c r="BM24" s="648"/>
      <c r="BN24" s="649"/>
      <c r="BO24" s="650" t="s">
        <v>180</v>
      </c>
      <c r="BP24" s="650"/>
      <c r="BQ24" s="650"/>
      <c r="BR24" s="650"/>
      <c r="BS24" s="656" t="s">
        <v>180</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15566083</v>
      </c>
      <c r="CS24" s="637"/>
      <c r="CT24" s="637"/>
      <c r="CU24" s="637"/>
      <c r="CV24" s="637"/>
      <c r="CW24" s="637"/>
      <c r="CX24" s="637"/>
      <c r="CY24" s="638"/>
      <c r="CZ24" s="641">
        <v>37.4</v>
      </c>
      <c r="DA24" s="642"/>
      <c r="DB24" s="642"/>
      <c r="DC24" s="661"/>
      <c r="DD24" s="686">
        <v>11802486</v>
      </c>
      <c r="DE24" s="637"/>
      <c r="DF24" s="637"/>
      <c r="DG24" s="637"/>
      <c r="DH24" s="637"/>
      <c r="DI24" s="637"/>
      <c r="DJ24" s="637"/>
      <c r="DK24" s="638"/>
      <c r="DL24" s="686">
        <v>11451813</v>
      </c>
      <c r="DM24" s="637"/>
      <c r="DN24" s="637"/>
      <c r="DO24" s="637"/>
      <c r="DP24" s="637"/>
      <c r="DQ24" s="637"/>
      <c r="DR24" s="637"/>
      <c r="DS24" s="637"/>
      <c r="DT24" s="637"/>
      <c r="DU24" s="637"/>
      <c r="DV24" s="638"/>
      <c r="DW24" s="641">
        <v>55.4</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128</v>
      </c>
      <c r="S25" s="648"/>
      <c r="T25" s="648"/>
      <c r="U25" s="648"/>
      <c r="V25" s="648"/>
      <c r="W25" s="648"/>
      <c r="X25" s="648"/>
      <c r="Y25" s="649"/>
      <c r="Z25" s="650" t="s">
        <v>180</v>
      </c>
      <c r="AA25" s="650"/>
      <c r="AB25" s="650"/>
      <c r="AC25" s="650"/>
      <c r="AD25" s="651" t="s">
        <v>128</v>
      </c>
      <c r="AE25" s="651"/>
      <c r="AF25" s="651"/>
      <c r="AG25" s="651"/>
      <c r="AH25" s="651"/>
      <c r="AI25" s="651"/>
      <c r="AJ25" s="651"/>
      <c r="AK25" s="651"/>
      <c r="AL25" s="652" t="s">
        <v>128</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128</v>
      </c>
      <c r="BH25" s="648"/>
      <c r="BI25" s="648"/>
      <c r="BJ25" s="648"/>
      <c r="BK25" s="648"/>
      <c r="BL25" s="648"/>
      <c r="BM25" s="648"/>
      <c r="BN25" s="649"/>
      <c r="BO25" s="650" t="s">
        <v>180</v>
      </c>
      <c r="BP25" s="650"/>
      <c r="BQ25" s="650"/>
      <c r="BR25" s="650"/>
      <c r="BS25" s="656" t="s">
        <v>128</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5936381</v>
      </c>
      <c r="CS25" s="683"/>
      <c r="CT25" s="683"/>
      <c r="CU25" s="683"/>
      <c r="CV25" s="683"/>
      <c r="CW25" s="683"/>
      <c r="CX25" s="683"/>
      <c r="CY25" s="684"/>
      <c r="CZ25" s="652">
        <v>14.3</v>
      </c>
      <c r="DA25" s="681"/>
      <c r="DB25" s="681"/>
      <c r="DC25" s="685"/>
      <c r="DD25" s="656">
        <v>5286848</v>
      </c>
      <c r="DE25" s="683"/>
      <c r="DF25" s="683"/>
      <c r="DG25" s="683"/>
      <c r="DH25" s="683"/>
      <c r="DI25" s="683"/>
      <c r="DJ25" s="683"/>
      <c r="DK25" s="684"/>
      <c r="DL25" s="656">
        <v>4992929</v>
      </c>
      <c r="DM25" s="683"/>
      <c r="DN25" s="683"/>
      <c r="DO25" s="683"/>
      <c r="DP25" s="683"/>
      <c r="DQ25" s="683"/>
      <c r="DR25" s="683"/>
      <c r="DS25" s="683"/>
      <c r="DT25" s="683"/>
      <c r="DU25" s="683"/>
      <c r="DV25" s="684"/>
      <c r="DW25" s="652">
        <v>24.2</v>
      </c>
      <c r="DX25" s="681"/>
      <c r="DY25" s="681"/>
      <c r="DZ25" s="681"/>
      <c r="EA25" s="681"/>
      <c r="EB25" s="681"/>
      <c r="EC25" s="682"/>
    </row>
    <row r="26" spans="2:133" ht="11.25" customHeight="1" x14ac:dyDescent="0.15">
      <c r="B26" s="644" t="s">
        <v>294</v>
      </c>
      <c r="C26" s="645"/>
      <c r="D26" s="645"/>
      <c r="E26" s="645"/>
      <c r="F26" s="645"/>
      <c r="G26" s="645"/>
      <c r="H26" s="645"/>
      <c r="I26" s="645"/>
      <c r="J26" s="645"/>
      <c r="K26" s="645"/>
      <c r="L26" s="645"/>
      <c r="M26" s="645"/>
      <c r="N26" s="645"/>
      <c r="O26" s="645"/>
      <c r="P26" s="645"/>
      <c r="Q26" s="646"/>
      <c r="R26" s="647">
        <v>21336008</v>
      </c>
      <c r="S26" s="648"/>
      <c r="T26" s="648"/>
      <c r="U26" s="648"/>
      <c r="V26" s="648"/>
      <c r="W26" s="648"/>
      <c r="X26" s="648"/>
      <c r="Y26" s="649"/>
      <c r="Z26" s="650">
        <v>50.1</v>
      </c>
      <c r="AA26" s="650"/>
      <c r="AB26" s="650"/>
      <c r="AC26" s="650"/>
      <c r="AD26" s="651">
        <v>19681976</v>
      </c>
      <c r="AE26" s="651"/>
      <c r="AF26" s="651"/>
      <c r="AG26" s="651"/>
      <c r="AH26" s="651"/>
      <c r="AI26" s="651"/>
      <c r="AJ26" s="651"/>
      <c r="AK26" s="651"/>
      <c r="AL26" s="652">
        <v>98.6</v>
      </c>
      <c r="AM26" s="653"/>
      <c r="AN26" s="653"/>
      <c r="AO26" s="654"/>
      <c r="AP26" s="666" t="s">
        <v>295</v>
      </c>
      <c r="AQ26" s="696"/>
      <c r="AR26" s="696"/>
      <c r="AS26" s="696"/>
      <c r="AT26" s="696"/>
      <c r="AU26" s="696"/>
      <c r="AV26" s="696"/>
      <c r="AW26" s="696"/>
      <c r="AX26" s="696"/>
      <c r="AY26" s="696"/>
      <c r="AZ26" s="696"/>
      <c r="BA26" s="696"/>
      <c r="BB26" s="696"/>
      <c r="BC26" s="696"/>
      <c r="BD26" s="696"/>
      <c r="BE26" s="696"/>
      <c r="BF26" s="668"/>
      <c r="BG26" s="647" t="s">
        <v>180</v>
      </c>
      <c r="BH26" s="648"/>
      <c r="BI26" s="648"/>
      <c r="BJ26" s="648"/>
      <c r="BK26" s="648"/>
      <c r="BL26" s="648"/>
      <c r="BM26" s="648"/>
      <c r="BN26" s="649"/>
      <c r="BO26" s="650" t="s">
        <v>128</v>
      </c>
      <c r="BP26" s="650"/>
      <c r="BQ26" s="650"/>
      <c r="BR26" s="650"/>
      <c r="BS26" s="656" t="s">
        <v>180</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3458919</v>
      </c>
      <c r="CS26" s="648"/>
      <c r="CT26" s="648"/>
      <c r="CU26" s="648"/>
      <c r="CV26" s="648"/>
      <c r="CW26" s="648"/>
      <c r="CX26" s="648"/>
      <c r="CY26" s="649"/>
      <c r="CZ26" s="652">
        <v>8.3000000000000007</v>
      </c>
      <c r="DA26" s="681"/>
      <c r="DB26" s="681"/>
      <c r="DC26" s="685"/>
      <c r="DD26" s="656">
        <v>2947713</v>
      </c>
      <c r="DE26" s="648"/>
      <c r="DF26" s="648"/>
      <c r="DG26" s="648"/>
      <c r="DH26" s="648"/>
      <c r="DI26" s="648"/>
      <c r="DJ26" s="648"/>
      <c r="DK26" s="649"/>
      <c r="DL26" s="656" t="s">
        <v>128</v>
      </c>
      <c r="DM26" s="648"/>
      <c r="DN26" s="648"/>
      <c r="DO26" s="648"/>
      <c r="DP26" s="648"/>
      <c r="DQ26" s="648"/>
      <c r="DR26" s="648"/>
      <c r="DS26" s="648"/>
      <c r="DT26" s="648"/>
      <c r="DU26" s="648"/>
      <c r="DV26" s="649"/>
      <c r="DW26" s="652" t="s">
        <v>180</v>
      </c>
      <c r="DX26" s="681"/>
      <c r="DY26" s="681"/>
      <c r="DZ26" s="681"/>
      <c r="EA26" s="681"/>
      <c r="EB26" s="681"/>
      <c r="EC26" s="682"/>
    </row>
    <row r="27" spans="2:133" ht="11.25" customHeight="1" x14ac:dyDescent="0.15">
      <c r="B27" s="644" t="s">
        <v>297</v>
      </c>
      <c r="C27" s="645"/>
      <c r="D27" s="645"/>
      <c r="E27" s="645"/>
      <c r="F27" s="645"/>
      <c r="G27" s="645"/>
      <c r="H27" s="645"/>
      <c r="I27" s="645"/>
      <c r="J27" s="645"/>
      <c r="K27" s="645"/>
      <c r="L27" s="645"/>
      <c r="M27" s="645"/>
      <c r="N27" s="645"/>
      <c r="O27" s="645"/>
      <c r="P27" s="645"/>
      <c r="Q27" s="646"/>
      <c r="R27" s="647">
        <v>5486</v>
      </c>
      <c r="S27" s="648"/>
      <c r="T27" s="648"/>
      <c r="U27" s="648"/>
      <c r="V27" s="648"/>
      <c r="W27" s="648"/>
      <c r="X27" s="648"/>
      <c r="Y27" s="649"/>
      <c r="Z27" s="650">
        <v>0</v>
      </c>
      <c r="AA27" s="650"/>
      <c r="AB27" s="650"/>
      <c r="AC27" s="650"/>
      <c r="AD27" s="651">
        <v>5486</v>
      </c>
      <c r="AE27" s="651"/>
      <c r="AF27" s="651"/>
      <c r="AG27" s="651"/>
      <c r="AH27" s="651"/>
      <c r="AI27" s="651"/>
      <c r="AJ27" s="651"/>
      <c r="AK27" s="651"/>
      <c r="AL27" s="652">
        <v>0</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5135661</v>
      </c>
      <c r="BH27" s="648"/>
      <c r="BI27" s="648"/>
      <c r="BJ27" s="648"/>
      <c r="BK27" s="648"/>
      <c r="BL27" s="648"/>
      <c r="BM27" s="648"/>
      <c r="BN27" s="649"/>
      <c r="BO27" s="650">
        <v>100</v>
      </c>
      <c r="BP27" s="650"/>
      <c r="BQ27" s="650"/>
      <c r="BR27" s="650"/>
      <c r="BS27" s="656">
        <v>34895</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4979743</v>
      </c>
      <c r="CS27" s="683"/>
      <c r="CT27" s="683"/>
      <c r="CU27" s="683"/>
      <c r="CV27" s="683"/>
      <c r="CW27" s="683"/>
      <c r="CX27" s="683"/>
      <c r="CY27" s="684"/>
      <c r="CZ27" s="652">
        <v>12</v>
      </c>
      <c r="DA27" s="681"/>
      <c r="DB27" s="681"/>
      <c r="DC27" s="685"/>
      <c r="DD27" s="656">
        <v>1940501</v>
      </c>
      <c r="DE27" s="683"/>
      <c r="DF27" s="683"/>
      <c r="DG27" s="683"/>
      <c r="DH27" s="683"/>
      <c r="DI27" s="683"/>
      <c r="DJ27" s="683"/>
      <c r="DK27" s="684"/>
      <c r="DL27" s="656">
        <v>1901692</v>
      </c>
      <c r="DM27" s="683"/>
      <c r="DN27" s="683"/>
      <c r="DO27" s="683"/>
      <c r="DP27" s="683"/>
      <c r="DQ27" s="683"/>
      <c r="DR27" s="683"/>
      <c r="DS27" s="683"/>
      <c r="DT27" s="683"/>
      <c r="DU27" s="683"/>
      <c r="DV27" s="684"/>
      <c r="DW27" s="652">
        <v>9.1999999999999993</v>
      </c>
      <c r="DX27" s="681"/>
      <c r="DY27" s="681"/>
      <c r="DZ27" s="681"/>
      <c r="EA27" s="681"/>
      <c r="EB27" s="681"/>
      <c r="EC27" s="682"/>
    </row>
    <row r="28" spans="2:133" ht="11.25" customHeight="1" x14ac:dyDescent="0.15">
      <c r="B28" s="644" t="s">
        <v>300</v>
      </c>
      <c r="C28" s="645"/>
      <c r="D28" s="645"/>
      <c r="E28" s="645"/>
      <c r="F28" s="645"/>
      <c r="G28" s="645"/>
      <c r="H28" s="645"/>
      <c r="I28" s="645"/>
      <c r="J28" s="645"/>
      <c r="K28" s="645"/>
      <c r="L28" s="645"/>
      <c r="M28" s="645"/>
      <c r="N28" s="645"/>
      <c r="O28" s="645"/>
      <c r="P28" s="645"/>
      <c r="Q28" s="646"/>
      <c r="R28" s="647">
        <v>122783</v>
      </c>
      <c r="S28" s="648"/>
      <c r="T28" s="648"/>
      <c r="U28" s="648"/>
      <c r="V28" s="648"/>
      <c r="W28" s="648"/>
      <c r="X28" s="648"/>
      <c r="Y28" s="649"/>
      <c r="Z28" s="650">
        <v>0.3</v>
      </c>
      <c r="AA28" s="650"/>
      <c r="AB28" s="650"/>
      <c r="AC28" s="650"/>
      <c r="AD28" s="651" t="s">
        <v>180</v>
      </c>
      <c r="AE28" s="651"/>
      <c r="AF28" s="651"/>
      <c r="AG28" s="651"/>
      <c r="AH28" s="651"/>
      <c r="AI28" s="651"/>
      <c r="AJ28" s="651"/>
      <c r="AK28" s="651"/>
      <c r="AL28" s="652" t="s">
        <v>180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4649959</v>
      </c>
      <c r="CS28" s="648"/>
      <c r="CT28" s="648"/>
      <c r="CU28" s="648"/>
      <c r="CV28" s="648"/>
      <c r="CW28" s="648"/>
      <c r="CX28" s="648"/>
      <c r="CY28" s="649"/>
      <c r="CZ28" s="652">
        <v>11.2</v>
      </c>
      <c r="DA28" s="681"/>
      <c r="DB28" s="681"/>
      <c r="DC28" s="685"/>
      <c r="DD28" s="656">
        <v>4575137</v>
      </c>
      <c r="DE28" s="648"/>
      <c r="DF28" s="648"/>
      <c r="DG28" s="648"/>
      <c r="DH28" s="648"/>
      <c r="DI28" s="648"/>
      <c r="DJ28" s="648"/>
      <c r="DK28" s="649"/>
      <c r="DL28" s="656">
        <v>4557192</v>
      </c>
      <c r="DM28" s="648"/>
      <c r="DN28" s="648"/>
      <c r="DO28" s="648"/>
      <c r="DP28" s="648"/>
      <c r="DQ28" s="648"/>
      <c r="DR28" s="648"/>
      <c r="DS28" s="648"/>
      <c r="DT28" s="648"/>
      <c r="DU28" s="648"/>
      <c r="DV28" s="649"/>
      <c r="DW28" s="652">
        <v>22.1</v>
      </c>
      <c r="DX28" s="681"/>
      <c r="DY28" s="681"/>
      <c r="DZ28" s="681"/>
      <c r="EA28" s="681"/>
      <c r="EB28" s="681"/>
      <c r="EC28" s="682"/>
    </row>
    <row r="29" spans="2:133" ht="11.25" customHeight="1" x14ac:dyDescent="0.15">
      <c r="B29" s="644" t="s">
        <v>302</v>
      </c>
      <c r="C29" s="645"/>
      <c r="D29" s="645"/>
      <c r="E29" s="645"/>
      <c r="F29" s="645"/>
      <c r="G29" s="645"/>
      <c r="H29" s="645"/>
      <c r="I29" s="645"/>
      <c r="J29" s="645"/>
      <c r="K29" s="645"/>
      <c r="L29" s="645"/>
      <c r="M29" s="645"/>
      <c r="N29" s="645"/>
      <c r="O29" s="645"/>
      <c r="P29" s="645"/>
      <c r="Q29" s="646"/>
      <c r="R29" s="647">
        <v>241018</v>
      </c>
      <c r="S29" s="648"/>
      <c r="T29" s="648"/>
      <c r="U29" s="648"/>
      <c r="V29" s="648"/>
      <c r="W29" s="648"/>
      <c r="X29" s="648"/>
      <c r="Y29" s="649"/>
      <c r="Z29" s="650">
        <v>0.6</v>
      </c>
      <c r="AA29" s="650"/>
      <c r="AB29" s="650"/>
      <c r="AC29" s="650"/>
      <c r="AD29" s="651">
        <v>48030</v>
      </c>
      <c r="AE29" s="651"/>
      <c r="AF29" s="651"/>
      <c r="AG29" s="651"/>
      <c r="AH29" s="651"/>
      <c r="AI29" s="651"/>
      <c r="AJ29" s="651"/>
      <c r="AK29" s="651"/>
      <c r="AL29" s="652">
        <v>0.2</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303</v>
      </c>
      <c r="CE29" s="688"/>
      <c r="CF29" s="662" t="s">
        <v>70</v>
      </c>
      <c r="CG29" s="663"/>
      <c r="CH29" s="663"/>
      <c r="CI29" s="663"/>
      <c r="CJ29" s="663"/>
      <c r="CK29" s="663"/>
      <c r="CL29" s="663"/>
      <c r="CM29" s="663"/>
      <c r="CN29" s="663"/>
      <c r="CO29" s="663"/>
      <c r="CP29" s="663"/>
      <c r="CQ29" s="664"/>
      <c r="CR29" s="647">
        <v>4649959</v>
      </c>
      <c r="CS29" s="683"/>
      <c r="CT29" s="683"/>
      <c r="CU29" s="683"/>
      <c r="CV29" s="683"/>
      <c r="CW29" s="683"/>
      <c r="CX29" s="683"/>
      <c r="CY29" s="684"/>
      <c r="CZ29" s="652">
        <v>11.2</v>
      </c>
      <c r="DA29" s="681"/>
      <c r="DB29" s="681"/>
      <c r="DC29" s="685"/>
      <c r="DD29" s="656">
        <v>4575137</v>
      </c>
      <c r="DE29" s="683"/>
      <c r="DF29" s="683"/>
      <c r="DG29" s="683"/>
      <c r="DH29" s="683"/>
      <c r="DI29" s="683"/>
      <c r="DJ29" s="683"/>
      <c r="DK29" s="684"/>
      <c r="DL29" s="656">
        <v>4557192</v>
      </c>
      <c r="DM29" s="683"/>
      <c r="DN29" s="683"/>
      <c r="DO29" s="683"/>
      <c r="DP29" s="683"/>
      <c r="DQ29" s="683"/>
      <c r="DR29" s="683"/>
      <c r="DS29" s="683"/>
      <c r="DT29" s="683"/>
      <c r="DU29" s="683"/>
      <c r="DV29" s="684"/>
      <c r="DW29" s="652">
        <v>22.1</v>
      </c>
      <c r="DX29" s="681"/>
      <c r="DY29" s="681"/>
      <c r="DZ29" s="681"/>
      <c r="EA29" s="681"/>
      <c r="EB29" s="681"/>
      <c r="EC29" s="682"/>
    </row>
    <row r="30" spans="2:133" ht="11.25" customHeight="1" x14ac:dyDescent="0.15">
      <c r="B30" s="644" t="s">
        <v>304</v>
      </c>
      <c r="C30" s="645"/>
      <c r="D30" s="645"/>
      <c r="E30" s="645"/>
      <c r="F30" s="645"/>
      <c r="G30" s="645"/>
      <c r="H30" s="645"/>
      <c r="I30" s="645"/>
      <c r="J30" s="645"/>
      <c r="K30" s="645"/>
      <c r="L30" s="645"/>
      <c r="M30" s="645"/>
      <c r="N30" s="645"/>
      <c r="O30" s="645"/>
      <c r="P30" s="645"/>
      <c r="Q30" s="646"/>
      <c r="R30" s="647">
        <v>480687</v>
      </c>
      <c r="S30" s="648"/>
      <c r="T30" s="648"/>
      <c r="U30" s="648"/>
      <c r="V30" s="648"/>
      <c r="W30" s="648"/>
      <c r="X30" s="648"/>
      <c r="Y30" s="649"/>
      <c r="Z30" s="650">
        <v>1.1000000000000001</v>
      </c>
      <c r="AA30" s="650"/>
      <c r="AB30" s="650"/>
      <c r="AC30" s="650"/>
      <c r="AD30" s="651" t="s">
        <v>128</v>
      </c>
      <c r="AE30" s="651"/>
      <c r="AF30" s="651"/>
      <c r="AG30" s="651"/>
      <c r="AH30" s="651"/>
      <c r="AI30" s="651"/>
      <c r="AJ30" s="651"/>
      <c r="AK30" s="651"/>
      <c r="AL30" s="652" t="s">
        <v>180</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305</v>
      </c>
      <c r="BH30" s="700"/>
      <c r="BI30" s="700"/>
      <c r="BJ30" s="700"/>
      <c r="BK30" s="700"/>
      <c r="BL30" s="700"/>
      <c r="BM30" s="700"/>
      <c r="BN30" s="700"/>
      <c r="BO30" s="700"/>
      <c r="BP30" s="700"/>
      <c r="BQ30" s="701"/>
      <c r="BR30" s="626" t="s">
        <v>306</v>
      </c>
      <c r="BS30" s="700"/>
      <c r="BT30" s="700"/>
      <c r="BU30" s="700"/>
      <c r="BV30" s="700"/>
      <c r="BW30" s="700"/>
      <c r="BX30" s="700"/>
      <c r="BY30" s="700"/>
      <c r="BZ30" s="700"/>
      <c r="CA30" s="700"/>
      <c r="CB30" s="701"/>
      <c r="CD30" s="689"/>
      <c r="CE30" s="690"/>
      <c r="CF30" s="662" t="s">
        <v>307</v>
      </c>
      <c r="CG30" s="663"/>
      <c r="CH30" s="663"/>
      <c r="CI30" s="663"/>
      <c r="CJ30" s="663"/>
      <c r="CK30" s="663"/>
      <c r="CL30" s="663"/>
      <c r="CM30" s="663"/>
      <c r="CN30" s="663"/>
      <c r="CO30" s="663"/>
      <c r="CP30" s="663"/>
      <c r="CQ30" s="664"/>
      <c r="CR30" s="647">
        <v>4453688</v>
      </c>
      <c r="CS30" s="648"/>
      <c r="CT30" s="648"/>
      <c r="CU30" s="648"/>
      <c r="CV30" s="648"/>
      <c r="CW30" s="648"/>
      <c r="CX30" s="648"/>
      <c r="CY30" s="649"/>
      <c r="CZ30" s="652">
        <v>10.7</v>
      </c>
      <c r="DA30" s="681"/>
      <c r="DB30" s="681"/>
      <c r="DC30" s="685"/>
      <c r="DD30" s="656">
        <v>4378866</v>
      </c>
      <c r="DE30" s="648"/>
      <c r="DF30" s="648"/>
      <c r="DG30" s="648"/>
      <c r="DH30" s="648"/>
      <c r="DI30" s="648"/>
      <c r="DJ30" s="648"/>
      <c r="DK30" s="649"/>
      <c r="DL30" s="656">
        <v>4360921</v>
      </c>
      <c r="DM30" s="648"/>
      <c r="DN30" s="648"/>
      <c r="DO30" s="648"/>
      <c r="DP30" s="648"/>
      <c r="DQ30" s="648"/>
      <c r="DR30" s="648"/>
      <c r="DS30" s="648"/>
      <c r="DT30" s="648"/>
      <c r="DU30" s="648"/>
      <c r="DV30" s="649"/>
      <c r="DW30" s="652">
        <v>21.1</v>
      </c>
      <c r="DX30" s="681"/>
      <c r="DY30" s="681"/>
      <c r="DZ30" s="681"/>
      <c r="EA30" s="681"/>
      <c r="EB30" s="681"/>
      <c r="EC30" s="682"/>
    </row>
    <row r="31" spans="2:133" ht="11.25" customHeight="1" x14ac:dyDescent="0.15">
      <c r="B31" s="644" t="s">
        <v>308</v>
      </c>
      <c r="C31" s="645"/>
      <c r="D31" s="645"/>
      <c r="E31" s="645"/>
      <c r="F31" s="645"/>
      <c r="G31" s="645"/>
      <c r="H31" s="645"/>
      <c r="I31" s="645"/>
      <c r="J31" s="645"/>
      <c r="K31" s="645"/>
      <c r="L31" s="645"/>
      <c r="M31" s="645"/>
      <c r="N31" s="645"/>
      <c r="O31" s="645"/>
      <c r="P31" s="645"/>
      <c r="Q31" s="646"/>
      <c r="R31" s="647">
        <v>10559819</v>
      </c>
      <c r="S31" s="648"/>
      <c r="T31" s="648"/>
      <c r="U31" s="648"/>
      <c r="V31" s="648"/>
      <c r="W31" s="648"/>
      <c r="X31" s="648"/>
      <c r="Y31" s="649"/>
      <c r="Z31" s="650">
        <v>24.8</v>
      </c>
      <c r="AA31" s="650"/>
      <c r="AB31" s="650"/>
      <c r="AC31" s="650"/>
      <c r="AD31" s="651" t="s">
        <v>128</v>
      </c>
      <c r="AE31" s="651"/>
      <c r="AF31" s="651"/>
      <c r="AG31" s="651"/>
      <c r="AH31" s="651"/>
      <c r="AI31" s="651"/>
      <c r="AJ31" s="651"/>
      <c r="AK31" s="651"/>
      <c r="AL31" s="652" t="s">
        <v>128</v>
      </c>
      <c r="AM31" s="653"/>
      <c r="AN31" s="653"/>
      <c r="AO31" s="654"/>
      <c r="AP31" s="704" t="s">
        <v>309</v>
      </c>
      <c r="AQ31" s="705"/>
      <c r="AR31" s="705"/>
      <c r="AS31" s="705"/>
      <c r="AT31" s="710" t="s">
        <v>310</v>
      </c>
      <c r="AU31" s="231"/>
      <c r="AV31" s="231"/>
      <c r="AW31" s="231"/>
      <c r="AX31" s="633" t="s">
        <v>188</v>
      </c>
      <c r="AY31" s="634"/>
      <c r="AZ31" s="634"/>
      <c r="BA31" s="634"/>
      <c r="BB31" s="634"/>
      <c r="BC31" s="634"/>
      <c r="BD31" s="634"/>
      <c r="BE31" s="634"/>
      <c r="BF31" s="635"/>
      <c r="BG31" s="715">
        <v>99.1</v>
      </c>
      <c r="BH31" s="702"/>
      <c r="BI31" s="702"/>
      <c r="BJ31" s="702"/>
      <c r="BK31" s="702"/>
      <c r="BL31" s="702"/>
      <c r="BM31" s="642">
        <v>97.3</v>
      </c>
      <c r="BN31" s="702"/>
      <c r="BO31" s="702"/>
      <c r="BP31" s="702"/>
      <c r="BQ31" s="703"/>
      <c r="BR31" s="715">
        <v>99.2</v>
      </c>
      <c r="BS31" s="702"/>
      <c r="BT31" s="702"/>
      <c r="BU31" s="702"/>
      <c r="BV31" s="702"/>
      <c r="BW31" s="702"/>
      <c r="BX31" s="642">
        <v>97.2</v>
      </c>
      <c r="BY31" s="702"/>
      <c r="BZ31" s="702"/>
      <c r="CA31" s="702"/>
      <c r="CB31" s="703"/>
      <c r="CD31" s="689"/>
      <c r="CE31" s="690"/>
      <c r="CF31" s="662" t="s">
        <v>311</v>
      </c>
      <c r="CG31" s="663"/>
      <c r="CH31" s="663"/>
      <c r="CI31" s="663"/>
      <c r="CJ31" s="663"/>
      <c r="CK31" s="663"/>
      <c r="CL31" s="663"/>
      <c r="CM31" s="663"/>
      <c r="CN31" s="663"/>
      <c r="CO31" s="663"/>
      <c r="CP31" s="663"/>
      <c r="CQ31" s="664"/>
      <c r="CR31" s="647">
        <v>196271</v>
      </c>
      <c r="CS31" s="683"/>
      <c r="CT31" s="683"/>
      <c r="CU31" s="683"/>
      <c r="CV31" s="683"/>
      <c r="CW31" s="683"/>
      <c r="CX31" s="683"/>
      <c r="CY31" s="684"/>
      <c r="CZ31" s="652">
        <v>0.5</v>
      </c>
      <c r="DA31" s="681"/>
      <c r="DB31" s="681"/>
      <c r="DC31" s="685"/>
      <c r="DD31" s="656">
        <v>196271</v>
      </c>
      <c r="DE31" s="683"/>
      <c r="DF31" s="683"/>
      <c r="DG31" s="683"/>
      <c r="DH31" s="683"/>
      <c r="DI31" s="683"/>
      <c r="DJ31" s="683"/>
      <c r="DK31" s="684"/>
      <c r="DL31" s="656">
        <v>196271</v>
      </c>
      <c r="DM31" s="683"/>
      <c r="DN31" s="683"/>
      <c r="DO31" s="683"/>
      <c r="DP31" s="683"/>
      <c r="DQ31" s="683"/>
      <c r="DR31" s="683"/>
      <c r="DS31" s="683"/>
      <c r="DT31" s="683"/>
      <c r="DU31" s="683"/>
      <c r="DV31" s="684"/>
      <c r="DW31" s="652">
        <v>1</v>
      </c>
      <c r="DX31" s="681"/>
      <c r="DY31" s="681"/>
      <c r="DZ31" s="681"/>
      <c r="EA31" s="681"/>
      <c r="EB31" s="681"/>
      <c r="EC31" s="682"/>
    </row>
    <row r="32" spans="2:133" ht="11.25" customHeight="1" x14ac:dyDescent="0.15">
      <c r="B32" s="693" t="s">
        <v>312</v>
      </c>
      <c r="C32" s="694"/>
      <c r="D32" s="694"/>
      <c r="E32" s="694"/>
      <c r="F32" s="694"/>
      <c r="G32" s="694"/>
      <c r="H32" s="694"/>
      <c r="I32" s="694"/>
      <c r="J32" s="694"/>
      <c r="K32" s="694"/>
      <c r="L32" s="694"/>
      <c r="M32" s="694"/>
      <c r="N32" s="694"/>
      <c r="O32" s="694"/>
      <c r="P32" s="694"/>
      <c r="Q32" s="695"/>
      <c r="R32" s="647">
        <v>58070</v>
      </c>
      <c r="S32" s="648"/>
      <c r="T32" s="648"/>
      <c r="U32" s="648"/>
      <c r="V32" s="648"/>
      <c r="W32" s="648"/>
      <c r="X32" s="648"/>
      <c r="Y32" s="649"/>
      <c r="Z32" s="650">
        <v>0.1</v>
      </c>
      <c r="AA32" s="650"/>
      <c r="AB32" s="650"/>
      <c r="AC32" s="650"/>
      <c r="AD32" s="651">
        <v>58070</v>
      </c>
      <c r="AE32" s="651"/>
      <c r="AF32" s="651"/>
      <c r="AG32" s="651"/>
      <c r="AH32" s="651"/>
      <c r="AI32" s="651"/>
      <c r="AJ32" s="651"/>
      <c r="AK32" s="651"/>
      <c r="AL32" s="652">
        <v>0.3</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6">
        <v>99.3</v>
      </c>
      <c r="BH32" s="683"/>
      <c r="BI32" s="683"/>
      <c r="BJ32" s="683"/>
      <c r="BK32" s="683"/>
      <c r="BL32" s="683"/>
      <c r="BM32" s="653">
        <v>97.9</v>
      </c>
      <c r="BN32" s="713"/>
      <c r="BO32" s="713"/>
      <c r="BP32" s="713"/>
      <c r="BQ32" s="714"/>
      <c r="BR32" s="716">
        <v>99.2</v>
      </c>
      <c r="BS32" s="683"/>
      <c r="BT32" s="683"/>
      <c r="BU32" s="683"/>
      <c r="BV32" s="683"/>
      <c r="BW32" s="683"/>
      <c r="BX32" s="653">
        <v>97.9</v>
      </c>
      <c r="BY32" s="713"/>
      <c r="BZ32" s="713"/>
      <c r="CA32" s="713"/>
      <c r="CB32" s="714"/>
      <c r="CD32" s="691"/>
      <c r="CE32" s="692"/>
      <c r="CF32" s="662" t="s">
        <v>315</v>
      </c>
      <c r="CG32" s="663"/>
      <c r="CH32" s="663"/>
      <c r="CI32" s="663"/>
      <c r="CJ32" s="663"/>
      <c r="CK32" s="663"/>
      <c r="CL32" s="663"/>
      <c r="CM32" s="663"/>
      <c r="CN32" s="663"/>
      <c r="CO32" s="663"/>
      <c r="CP32" s="663"/>
      <c r="CQ32" s="664"/>
      <c r="CR32" s="647" t="s">
        <v>128</v>
      </c>
      <c r="CS32" s="648"/>
      <c r="CT32" s="648"/>
      <c r="CU32" s="648"/>
      <c r="CV32" s="648"/>
      <c r="CW32" s="648"/>
      <c r="CX32" s="648"/>
      <c r="CY32" s="649"/>
      <c r="CZ32" s="652" t="s">
        <v>128</v>
      </c>
      <c r="DA32" s="681"/>
      <c r="DB32" s="681"/>
      <c r="DC32" s="685"/>
      <c r="DD32" s="656" t="s">
        <v>180</v>
      </c>
      <c r="DE32" s="648"/>
      <c r="DF32" s="648"/>
      <c r="DG32" s="648"/>
      <c r="DH32" s="648"/>
      <c r="DI32" s="648"/>
      <c r="DJ32" s="648"/>
      <c r="DK32" s="649"/>
      <c r="DL32" s="656" t="s">
        <v>180</v>
      </c>
      <c r="DM32" s="648"/>
      <c r="DN32" s="648"/>
      <c r="DO32" s="648"/>
      <c r="DP32" s="648"/>
      <c r="DQ32" s="648"/>
      <c r="DR32" s="648"/>
      <c r="DS32" s="648"/>
      <c r="DT32" s="648"/>
      <c r="DU32" s="648"/>
      <c r="DV32" s="649"/>
      <c r="DW32" s="652" t="s">
        <v>128</v>
      </c>
      <c r="DX32" s="681"/>
      <c r="DY32" s="681"/>
      <c r="DZ32" s="681"/>
      <c r="EA32" s="681"/>
      <c r="EB32" s="681"/>
      <c r="EC32" s="682"/>
    </row>
    <row r="33" spans="2:133" ht="11.25" customHeight="1" x14ac:dyDescent="0.15">
      <c r="B33" s="644" t="s">
        <v>316</v>
      </c>
      <c r="C33" s="645"/>
      <c r="D33" s="645"/>
      <c r="E33" s="645"/>
      <c r="F33" s="645"/>
      <c r="G33" s="645"/>
      <c r="H33" s="645"/>
      <c r="I33" s="645"/>
      <c r="J33" s="645"/>
      <c r="K33" s="645"/>
      <c r="L33" s="645"/>
      <c r="M33" s="645"/>
      <c r="N33" s="645"/>
      <c r="O33" s="645"/>
      <c r="P33" s="645"/>
      <c r="Q33" s="646"/>
      <c r="R33" s="647">
        <v>2497951</v>
      </c>
      <c r="S33" s="648"/>
      <c r="T33" s="648"/>
      <c r="U33" s="648"/>
      <c r="V33" s="648"/>
      <c r="W33" s="648"/>
      <c r="X33" s="648"/>
      <c r="Y33" s="649"/>
      <c r="Z33" s="650">
        <v>5.9</v>
      </c>
      <c r="AA33" s="650"/>
      <c r="AB33" s="650"/>
      <c r="AC33" s="650"/>
      <c r="AD33" s="651" t="s">
        <v>180</v>
      </c>
      <c r="AE33" s="651"/>
      <c r="AF33" s="651"/>
      <c r="AG33" s="651"/>
      <c r="AH33" s="651"/>
      <c r="AI33" s="651"/>
      <c r="AJ33" s="651"/>
      <c r="AK33" s="651"/>
      <c r="AL33" s="652" t="s">
        <v>180</v>
      </c>
      <c r="AM33" s="653"/>
      <c r="AN33" s="653"/>
      <c r="AO33" s="654"/>
      <c r="AP33" s="708"/>
      <c r="AQ33" s="709"/>
      <c r="AR33" s="709"/>
      <c r="AS33" s="709"/>
      <c r="AT33" s="712"/>
      <c r="AU33" s="232"/>
      <c r="AV33" s="232"/>
      <c r="AW33" s="232"/>
      <c r="AX33" s="697" t="s">
        <v>317</v>
      </c>
      <c r="AY33" s="698"/>
      <c r="AZ33" s="698"/>
      <c r="BA33" s="698"/>
      <c r="BB33" s="698"/>
      <c r="BC33" s="698"/>
      <c r="BD33" s="698"/>
      <c r="BE33" s="698"/>
      <c r="BF33" s="699"/>
      <c r="BG33" s="717">
        <v>98.9</v>
      </c>
      <c r="BH33" s="718"/>
      <c r="BI33" s="718"/>
      <c r="BJ33" s="718"/>
      <c r="BK33" s="718"/>
      <c r="BL33" s="718"/>
      <c r="BM33" s="719">
        <v>96.6</v>
      </c>
      <c r="BN33" s="718"/>
      <c r="BO33" s="718"/>
      <c r="BP33" s="718"/>
      <c r="BQ33" s="720"/>
      <c r="BR33" s="717">
        <v>99</v>
      </c>
      <c r="BS33" s="718"/>
      <c r="BT33" s="718"/>
      <c r="BU33" s="718"/>
      <c r="BV33" s="718"/>
      <c r="BW33" s="718"/>
      <c r="BX33" s="719">
        <v>96.3</v>
      </c>
      <c r="BY33" s="718"/>
      <c r="BZ33" s="718"/>
      <c r="CA33" s="718"/>
      <c r="CB33" s="720"/>
      <c r="CD33" s="662" t="s">
        <v>318</v>
      </c>
      <c r="CE33" s="663"/>
      <c r="CF33" s="663"/>
      <c r="CG33" s="663"/>
      <c r="CH33" s="663"/>
      <c r="CI33" s="663"/>
      <c r="CJ33" s="663"/>
      <c r="CK33" s="663"/>
      <c r="CL33" s="663"/>
      <c r="CM33" s="663"/>
      <c r="CN33" s="663"/>
      <c r="CO33" s="663"/>
      <c r="CP33" s="663"/>
      <c r="CQ33" s="664"/>
      <c r="CR33" s="647">
        <v>21721435</v>
      </c>
      <c r="CS33" s="683"/>
      <c r="CT33" s="683"/>
      <c r="CU33" s="683"/>
      <c r="CV33" s="683"/>
      <c r="CW33" s="683"/>
      <c r="CX33" s="683"/>
      <c r="CY33" s="684"/>
      <c r="CZ33" s="652">
        <v>52.2</v>
      </c>
      <c r="DA33" s="681"/>
      <c r="DB33" s="681"/>
      <c r="DC33" s="685"/>
      <c r="DD33" s="656">
        <v>11912855</v>
      </c>
      <c r="DE33" s="683"/>
      <c r="DF33" s="683"/>
      <c r="DG33" s="683"/>
      <c r="DH33" s="683"/>
      <c r="DI33" s="683"/>
      <c r="DJ33" s="683"/>
      <c r="DK33" s="684"/>
      <c r="DL33" s="656">
        <v>8017294</v>
      </c>
      <c r="DM33" s="683"/>
      <c r="DN33" s="683"/>
      <c r="DO33" s="683"/>
      <c r="DP33" s="683"/>
      <c r="DQ33" s="683"/>
      <c r="DR33" s="683"/>
      <c r="DS33" s="683"/>
      <c r="DT33" s="683"/>
      <c r="DU33" s="683"/>
      <c r="DV33" s="684"/>
      <c r="DW33" s="652">
        <v>38.799999999999997</v>
      </c>
      <c r="DX33" s="681"/>
      <c r="DY33" s="681"/>
      <c r="DZ33" s="681"/>
      <c r="EA33" s="681"/>
      <c r="EB33" s="681"/>
      <c r="EC33" s="682"/>
    </row>
    <row r="34" spans="2:133" ht="11.25" customHeight="1" x14ac:dyDescent="0.15">
      <c r="B34" s="644" t="s">
        <v>319</v>
      </c>
      <c r="C34" s="645"/>
      <c r="D34" s="645"/>
      <c r="E34" s="645"/>
      <c r="F34" s="645"/>
      <c r="G34" s="645"/>
      <c r="H34" s="645"/>
      <c r="I34" s="645"/>
      <c r="J34" s="645"/>
      <c r="K34" s="645"/>
      <c r="L34" s="645"/>
      <c r="M34" s="645"/>
      <c r="N34" s="645"/>
      <c r="O34" s="645"/>
      <c r="P34" s="645"/>
      <c r="Q34" s="646"/>
      <c r="R34" s="647">
        <v>235171</v>
      </c>
      <c r="S34" s="648"/>
      <c r="T34" s="648"/>
      <c r="U34" s="648"/>
      <c r="V34" s="648"/>
      <c r="W34" s="648"/>
      <c r="X34" s="648"/>
      <c r="Y34" s="649"/>
      <c r="Z34" s="650">
        <v>0.6</v>
      </c>
      <c r="AA34" s="650"/>
      <c r="AB34" s="650"/>
      <c r="AC34" s="650"/>
      <c r="AD34" s="651">
        <v>164138</v>
      </c>
      <c r="AE34" s="651"/>
      <c r="AF34" s="651"/>
      <c r="AG34" s="651"/>
      <c r="AH34" s="651"/>
      <c r="AI34" s="651"/>
      <c r="AJ34" s="651"/>
      <c r="AK34" s="651"/>
      <c r="AL34" s="652">
        <v>0.8</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5480123</v>
      </c>
      <c r="CS34" s="648"/>
      <c r="CT34" s="648"/>
      <c r="CU34" s="648"/>
      <c r="CV34" s="648"/>
      <c r="CW34" s="648"/>
      <c r="CX34" s="648"/>
      <c r="CY34" s="649"/>
      <c r="CZ34" s="652">
        <v>13.2</v>
      </c>
      <c r="DA34" s="681"/>
      <c r="DB34" s="681"/>
      <c r="DC34" s="685"/>
      <c r="DD34" s="656">
        <v>3520216</v>
      </c>
      <c r="DE34" s="648"/>
      <c r="DF34" s="648"/>
      <c r="DG34" s="648"/>
      <c r="DH34" s="648"/>
      <c r="DI34" s="648"/>
      <c r="DJ34" s="648"/>
      <c r="DK34" s="649"/>
      <c r="DL34" s="656">
        <v>2556891</v>
      </c>
      <c r="DM34" s="648"/>
      <c r="DN34" s="648"/>
      <c r="DO34" s="648"/>
      <c r="DP34" s="648"/>
      <c r="DQ34" s="648"/>
      <c r="DR34" s="648"/>
      <c r="DS34" s="648"/>
      <c r="DT34" s="648"/>
      <c r="DU34" s="648"/>
      <c r="DV34" s="649"/>
      <c r="DW34" s="652">
        <v>12.4</v>
      </c>
      <c r="DX34" s="681"/>
      <c r="DY34" s="681"/>
      <c r="DZ34" s="681"/>
      <c r="EA34" s="681"/>
      <c r="EB34" s="681"/>
      <c r="EC34" s="682"/>
    </row>
    <row r="35" spans="2:133" ht="11.25" customHeight="1" x14ac:dyDescent="0.15">
      <c r="B35" s="644" t="s">
        <v>321</v>
      </c>
      <c r="C35" s="645"/>
      <c r="D35" s="645"/>
      <c r="E35" s="645"/>
      <c r="F35" s="645"/>
      <c r="G35" s="645"/>
      <c r="H35" s="645"/>
      <c r="I35" s="645"/>
      <c r="J35" s="645"/>
      <c r="K35" s="645"/>
      <c r="L35" s="645"/>
      <c r="M35" s="645"/>
      <c r="N35" s="645"/>
      <c r="O35" s="645"/>
      <c r="P35" s="645"/>
      <c r="Q35" s="646"/>
      <c r="R35" s="647">
        <v>587794</v>
      </c>
      <c r="S35" s="648"/>
      <c r="T35" s="648"/>
      <c r="U35" s="648"/>
      <c r="V35" s="648"/>
      <c r="W35" s="648"/>
      <c r="X35" s="648"/>
      <c r="Y35" s="649"/>
      <c r="Z35" s="650">
        <v>1.4</v>
      </c>
      <c r="AA35" s="650"/>
      <c r="AB35" s="650"/>
      <c r="AC35" s="650"/>
      <c r="AD35" s="651" t="s">
        <v>128</v>
      </c>
      <c r="AE35" s="651"/>
      <c r="AF35" s="651"/>
      <c r="AG35" s="651"/>
      <c r="AH35" s="651"/>
      <c r="AI35" s="651"/>
      <c r="AJ35" s="651"/>
      <c r="AK35" s="651"/>
      <c r="AL35" s="652" t="s">
        <v>180</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724257</v>
      </c>
      <c r="CS35" s="683"/>
      <c r="CT35" s="683"/>
      <c r="CU35" s="683"/>
      <c r="CV35" s="683"/>
      <c r="CW35" s="683"/>
      <c r="CX35" s="683"/>
      <c r="CY35" s="684"/>
      <c r="CZ35" s="652">
        <v>1.7</v>
      </c>
      <c r="DA35" s="681"/>
      <c r="DB35" s="681"/>
      <c r="DC35" s="685"/>
      <c r="DD35" s="656">
        <v>480831</v>
      </c>
      <c r="DE35" s="683"/>
      <c r="DF35" s="683"/>
      <c r="DG35" s="683"/>
      <c r="DH35" s="683"/>
      <c r="DI35" s="683"/>
      <c r="DJ35" s="683"/>
      <c r="DK35" s="684"/>
      <c r="DL35" s="656">
        <v>278816</v>
      </c>
      <c r="DM35" s="683"/>
      <c r="DN35" s="683"/>
      <c r="DO35" s="683"/>
      <c r="DP35" s="683"/>
      <c r="DQ35" s="683"/>
      <c r="DR35" s="683"/>
      <c r="DS35" s="683"/>
      <c r="DT35" s="683"/>
      <c r="DU35" s="683"/>
      <c r="DV35" s="684"/>
      <c r="DW35" s="652">
        <v>1.3</v>
      </c>
      <c r="DX35" s="681"/>
      <c r="DY35" s="681"/>
      <c r="DZ35" s="681"/>
      <c r="EA35" s="681"/>
      <c r="EB35" s="681"/>
      <c r="EC35" s="682"/>
    </row>
    <row r="36" spans="2:133" ht="11.25" customHeight="1" x14ac:dyDescent="0.15">
      <c r="B36" s="644" t="s">
        <v>325</v>
      </c>
      <c r="C36" s="645"/>
      <c r="D36" s="645"/>
      <c r="E36" s="645"/>
      <c r="F36" s="645"/>
      <c r="G36" s="645"/>
      <c r="H36" s="645"/>
      <c r="I36" s="645"/>
      <c r="J36" s="645"/>
      <c r="K36" s="645"/>
      <c r="L36" s="645"/>
      <c r="M36" s="645"/>
      <c r="N36" s="645"/>
      <c r="O36" s="645"/>
      <c r="P36" s="645"/>
      <c r="Q36" s="646"/>
      <c r="R36" s="647">
        <v>1159654</v>
      </c>
      <c r="S36" s="648"/>
      <c r="T36" s="648"/>
      <c r="U36" s="648"/>
      <c r="V36" s="648"/>
      <c r="W36" s="648"/>
      <c r="X36" s="648"/>
      <c r="Y36" s="649"/>
      <c r="Z36" s="650">
        <v>2.7</v>
      </c>
      <c r="AA36" s="650"/>
      <c r="AB36" s="650"/>
      <c r="AC36" s="650"/>
      <c r="AD36" s="651" t="s">
        <v>180</v>
      </c>
      <c r="AE36" s="651"/>
      <c r="AF36" s="651"/>
      <c r="AG36" s="651"/>
      <c r="AH36" s="651"/>
      <c r="AI36" s="651"/>
      <c r="AJ36" s="651"/>
      <c r="AK36" s="651"/>
      <c r="AL36" s="652" t="s">
        <v>128</v>
      </c>
      <c r="AM36" s="653"/>
      <c r="AN36" s="653"/>
      <c r="AO36" s="654"/>
      <c r="AP36" s="235"/>
      <c r="AQ36" s="721" t="s">
        <v>326</v>
      </c>
      <c r="AR36" s="722"/>
      <c r="AS36" s="722"/>
      <c r="AT36" s="722"/>
      <c r="AU36" s="722"/>
      <c r="AV36" s="722"/>
      <c r="AW36" s="722"/>
      <c r="AX36" s="722"/>
      <c r="AY36" s="723"/>
      <c r="AZ36" s="636">
        <v>5837110</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392223</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10579519</v>
      </c>
      <c r="CS36" s="648"/>
      <c r="CT36" s="648"/>
      <c r="CU36" s="648"/>
      <c r="CV36" s="648"/>
      <c r="CW36" s="648"/>
      <c r="CX36" s="648"/>
      <c r="CY36" s="649"/>
      <c r="CZ36" s="652">
        <v>25.4</v>
      </c>
      <c r="DA36" s="681"/>
      <c r="DB36" s="681"/>
      <c r="DC36" s="685"/>
      <c r="DD36" s="656">
        <v>4267356</v>
      </c>
      <c r="DE36" s="648"/>
      <c r="DF36" s="648"/>
      <c r="DG36" s="648"/>
      <c r="DH36" s="648"/>
      <c r="DI36" s="648"/>
      <c r="DJ36" s="648"/>
      <c r="DK36" s="649"/>
      <c r="DL36" s="656">
        <v>2583879</v>
      </c>
      <c r="DM36" s="648"/>
      <c r="DN36" s="648"/>
      <c r="DO36" s="648"/>
      <c r="DP36" s="648"/>
      <c r="DQ36" s="648"/>
      <c r="DR36" s="648"/>
      <c r="DS36" s="648"/>
      <c r="DT36" s="648"/>
      <c r="DU36" s="648"/>
      <c r="DV36" s="649"/>
      <c r="DW36" s="652">
        <v>12.5</v>
      </c>
      <c r="DX36" s="681"/>
      <c r="DY36" s="681"/>
      <c r="DZ36" s="681"/>
      <c r="EA36" s="681"/>
      <c r="EB36" s="681"/>
      <c r="EC36" s="682"/>
    </row>
    <row r="37" spans="2:133" ht="11.25" customHeight="1" x14ac:dyDescent="0.15">
      <c r="B37" s="644" t="s">
        <v>329</v>
      </c>
      <c r="C37" s="645"/>
      <c r="D37" s="645"/>
      <c r="E37" s="645"/>
      <c r="F37" s="645"/>
      <c r="G37" s="645"/>
      <c r="H37" s="645"/>
      <c r="I37" s="645"/>
      <c r="J37" s="645"/>
      <c r="K37" s="645"/>
      <c r="L37" s="645"/>
      <c r="M37" s="645"/>
      <c r="N37" s="645"/>
      <c r="O37" s="645"/>
      <c r="P37" s="645"/>
      <c r="Q37" s="646"/>
      <c r="R37" s="647">
        <v>976738</v>
      </c>
      <c r="S37" s="648"/>
      <c r="T37" s="648"/>
      <c r="U37" s="648"/>
      <c r="V37" s="648"/>
      <c r="W37" s="648"/>
      <c r="X37" s="648"/>
      <c r="Y37" s="649"/>
      <c r="Z37" s="650">
        <v>2.2999999999999998</v>
      </c>
      <c r="AA37" s="650"/>
      <c r="AB37" s="650"/>
      <c r="AC37" s="650"/>
      <c r="AD37" s="651" t="s">
        <v>128</v>
      </c>
      <c r="AE37" s="651"/>
      <c r="AF37" s="651"/>
      <c r="AG37" s="651"/>
      <c r="AH37" s="651"/>
      <c r="AI37" s="651"/>
      <c r="AJ37" s="651"/>
      <c r="AK37" s="651"/>
      <c r="AL37" s="652" t="s">
        <v>180</v>
      </c>
      <c r="AM37" s="653"/>
      <c r="AN37" s="653"/>
      <c r="AO37" s="654"/>
      <c r="AQ37" s="725" t="s">
        <v>330</v>
      </c>
      <c r="AR37" s="726"/>
      <c r="AS37" s="726"/>
      <c r="AT37" s="726"/>
      <c r="AU37" s="726"/>
      <c r="AV37" s="726"/>
      <c r="AW37" s="726"/>
      <c r="AX37" s="726"/>
      <c r="AY37" s="727"/>
      <c r="AZ37" s="647">
        <v>1280000</v>
      </c>
      <c r="BA37" s="648"/>
      <c r="BB37" s="648"/>
      <c r="BC37" s="648"/>
      <c r="BD37" s="683"/>
      <c r="BE37" s="683"/>
      <c r="BF37" s="714"/>
      <c r="BG37" s="662" t="s">
        <v>331</v>
      </c>
      <c r="BH37" s="663"/>
      <c r="BI37" s="663"/>
      <c r="BJ37" s="663"/>
      <c r="BK37" s="663"/>
      <c r="BL37" s="663"/>
      <c r="BM37" s="663"/>
      <c r="BN37" s="663"/>
      <c r="BO37" s="663"/>
      <c r="BP37" s="663"/>
      <c r="BQ37" s="663"/>
      <c r="BR37" s="663"/>
      <c r="BS37" s="663"/>
      <c r="BT37" s="663"/>
      <c r="BU37" s="664"/>
      <c r="BV37" s="647">
        <v>265652</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62613</v>
      </c>
      <c r="CS37" s="683"/>
      <c r="CT37" s="683"/>
      <c r="CU37" s="683"/>
      <c r="CV37" s="683"/>
      <c r="CW37" s="683"/>
      <c r="CX37" s="683"/>
      <c r="CY37" s="684"/>
      <c r="CZ37" s="652">
        <v>0.2</v>
      </c>
      <c r="DA37" s="681"/>
      <c r="DB37" s="681"/>
      <c r="DC37" s="685"/>
      <c r="DD37" s="656">
        <v>62613</v>
      </c>
      <c r="DE37" s="683"/>
      <c r="DF37" s="683"/>
      <c r="DG37" s="683"/>
      <c r="DH37" s="683"/>
      <c r="DI37" s="683"/>
      <c r="DJ37" s="683"/>
      <c r="DK37" s="684"/>
      <c r="DL37" s="656">
        <v>60578</v>
      </c>
      <c r="DM37" s="683"/>
      <c r="DN37" s="683"/>
      <c r="DO37" s="683"/>
      <c r="DP37" s="683"/>
      <c r="DQ37" s="683"/>
      <c r="DR37" s="683"/>
      <c r="DS37" s="683"/>
      <c r="DT37" s="683"/>
      <c r="DU37" s="683"/>
      <c r="DV37" s="684"/>
      <c r="DW37" s="652">
        <v>0.3</v>
      </c>
      <c r="DX37" s="681"/>
      <c r="DY37" s="681"/>
      <c r="DZ37" s="681"/>
      <c r="EA37" s="681"/>
      <c r="EB37" s="681"/>
      <c r="EC37" s="682"/>
    </row>
    <row r="38" spans="2:133" ht="11.25" customHeight="1" x14ac:dyDescent="0.15">
      <c r="B38" s="644" t="s">
        <v>333</v>
      </c>
      <c r="C38" s="645"/>
      <c r="D38" s="645"/>
      <c r="E38" s="645"/>
      <c r="F38" s="645"/>
      <c r="G38" s="645"/>
      <c r="H38" s="645"/>
      <c r="I38" s="645"/>
      <c r="J38" s="645"/>
      <c r="K38" s="645"/>
      <c r="L38" s="645"/>
      <c r="M38" s="645"/>
      <c r="N38" s="645"/>
      <c r="O38" s="645"/>
      <c r="P38" s="645"/>
      <c r="Q38" s="646"/>
      <c r="R38" s="647">
        <v>681754</v>
      </c>
      <c r="S38" s="648"/>
      <c r="T38" s="648"/>
      <c r="U38" s="648"/>
      <c r="V38" s="648"/>
      <c r="W38" s="648"/>
      <c r="X38" s="648"/>
      <c r="Y38" s="649"/>
      <c r="Z38" s="650">
        <v>1.6</v>
      </c>
      <c r="AA38" s="650"/>
      <c r="AB38" s="650"/>
      <c r="AC38" s="650"/>
      <c r="AD38" s="651">
        <v>36</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v>1270876</v>
      </c>
      <c r="BA38" s="648"/>
      <c r="BB38" s="648"/>
      <c r="BC38" s="648"/>
      <c r="BD38" s="683"/>
      <c r="BE38" s="683"/>
      <c r="BF38" s="714"/>
      <c r="BG38" s="662" t="s">
        <v>335</v>
      </c>
      <c r="BH38" s="663"/>
      <c r="BI38" s="663"/>
      <c r="BJ38" s="663"/>
      <c r="BK38" s="663"/>
      <c r="BL38" s="663"/>
      <c r="BM38" s="663"/>
      <c r="BN38" s="663"/>
      <c r="BO38" s="663"/>
      <c r="BP38" s="663"/>
      <c r="BQ38" s="663"/>
      <c r="BR38" s="663"/>
      <c r="BS38" s="663"/>
      <c r="BT38" s="663"/>
      <c r="BU38" s="664"/>
      <c r="BV38" s="647">
        <v>8158</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2788842</v>
      </c>
      <c r="CS38" s="648"/>
      <c r="CT38" s="648"/>
      <c r="CU38" s="648"/>
      <c r="CV38" s="648"/>
      <c r="CW38" s="648"/>
      <c r="CX38" s="648"/>
      <c r="CY38" s="649"/>
      <c r="CZ38" s="652">
        <v>6.7</v>
      </c>
      <c r="DA38" s="681"/>
      <c r="DB38" s="681"/>
      <c r="DC38" s="685"/>
      <c r="DD38" s="656">
        <v>2278533</v>
      </c>
      <c r="DE38" s="648"/>
      <c r="DF38" s="648"/>
      <c r="DG38" s="648"/>
      <c r="DH38" s="648"/>
      <c r="DI38" s="648"/>
      <c r="DJ38" s="648"/>
      <c r="DK38" s="649"/>
      <c r="DL38" s="656">
        <v>2118798</v>
      </c>
      <c r="DM38" s="648"/>
      <c r="DN38" s="648"/>
      <c r="DO38" s="648"/>
      <c r="DP38" s="648"/>
      <c r="DQ38" s="648"/>
      <c r="DR38" s="648"/>
      <c r="DS38" s="648"/>
      <c r="DT38" s="648"/>
      <c r="DU38" s="648"/>
      <c r="DV38" s="649"/>
      <c r="DW38" s="652">
        <v>10.3</v>
      </c>
      <c r="DX38" s="681"/>
      <c r="DY38" s="681"/>
      <c r="DZ38" s="681"/>
      <c r="EA38" s="681"/>
      <c r="EB38" s="681"/>
      <c r="EC38" s="682"/>
    </row>
    <row r="39" spans="2:133" ht="11.25" customHeight="1" x14ac:dyDescent="0.15">
      <c r="B39" s="644" t="s">
        <v>337</v>
      </c>
      <c r="C39" s="645"/>
      <c r="D39" s="645"/>
      <c r="E39" s="645"/>
      <c r="F39" s="645"/>
      <c r="G39" s="645"/>
      <c r="H39" s="645"/>
      <c r="I39" s="645"/>
      <c r="J39" s="645"/>
      <c r="K39" s="645"/>
      <c r="L39" s="645"/>
      <c r="M39" s="645"/>
      <c r="N39" s="645"/>
      <c r="O39" s="645"/>
      <c r="P39" s="645"/>
      <c r="Q39" s="646"/>
      <c r="R39" s="647">
        <v>3665100</v>
      </c>
      <c r="S39" s="648"/>
      <c r="T39" s="648"/>
      <c r="U39" s="648"/>
      <c r="V39" s="648"/>
      <c r="W39" s="648"/>
      <c r="X39" s="648"/>
      <c r="Y39" s="649"/>
      <c r="Z39" s="650">
        <v>8.6</v>
      </c>
      <c r="AA39" s="650"/>
      <c r="AB39" s="650"/>
      <c r="AC39" s="650"/>
      <c r="AD39" s="651" t="s">
        <v>180</v>
      </c>
      <c r="AE39" s="651"/>
      <c r="AF39" s="651"/>
      <c r="AG39" s="651"/>
      <c r="AH39" s="651"/>
      <c r="AI39" s="651"/>
      <c r="AJ39" s="651"/>
      <c r="AK39" s="651"/>
      <c r="AL39" s="652" t="s">
        <v>128</v>
      </c>
      <c r="AM39" s="653"/>
      <c r="AN39" s="653"/>
      <c r="AO39" s="654"/>
      <c r="AQ39" s="725" t="s">
        <v>338</v>
      </c>
      <c r="AR39" s="726"/>
      <c r="AS39" s="726"/>
      <c r="AT39" s="726"/>
      <c r="AU39" s="726"/>
      <c r="AV39" s="726"/>
      <c r="AW39" s="726"/>
      <c r="AX39" s="726"/>
      <c r="AY39" s="727"/>
      <c r="AZ39" s="647">
        <v>497392</v>
      </c>
      <c r="BA39" s="648"/>
      <c r="BB39" s="648"/>
      <c r="BC39" s="648"/>
      <c r="BD39" s="683"/>
      <c r="BE39" s="683"/>
      <c r="BF39" s="714"/>
      <c r="BG39" s="662" t="s">
        <v>339</v>
      </c>
      <c r="BH39" s="663"/>
      <c r="BI39" s="663"/>
      <c r="BJ39" s="663"/>
      <c r="BK39" s="663"/>
      <c r="BL39" s="663"/>
      <c r="BM39" s="663"/>
      <c r="BN39" s="663"/>
      <c r="BO39" s="663"/>
      <c r="BP39" s="663"/>
      <c r="BQ39" s="663"/>
      <c r="BR39" s="663"/>
      <c r="BS39" s="663"/>
      <c r="BT39" s="663"/>
      <c r="BU39" s="664"/>
      <c r="BV39" s="647">
        <v>13263</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1296621</v>
      </c>
      <c r="CS39" s="683"/>
      <c r="CT39" s="683"/>
      <c r="CU39" s="683"/>
      <c r="CV39" s="683"/>
      <c r="CW39" s="683"/>
      <c r="CX39" s="683"/>
      <c r="CY39" s="684"/>
      <c r="CZ39" s="652">
        <v>3.1</v>
      </c>
      <c r="DA39" s="681"/>
      <c r="DB39" s="681"/>
      <c r="DC39" s="685"/>
      <c r="DD39" s="656">
        <v>663842</v>
      </c>
      <c r="DE39" s="683"/>
      <c r="DF39" s="683"/>
      <c r="DG39" s="683"/>
      <c r="DH39" s="683"/>
      <c r="DI39" s="683"/>
      <c r="DJ39" s="683"/>
      <c r="DK39" s="684"/>
      <c r="DL39" s="656" t="s">
        <v>128</v>
      </c>
      <c r="DM39" s="683"/>
      <c r="DN39" s="683"/>
      <c r="DO39" s="683"/>
      <c r="DP39" s="683"/>
      <c r="DQ39" s="683"/>
      <c r="DR39" s="683"/>
      <c r="DS39" s="683"/>
      <c r="DT39" s="683"/>
      <c r="DU39" s="683"/>
      <c r="DV39" s="684"/>
      <c r="DW39" s="652" t="s">
        <v>180</v>
      </c>
      <c r="DX39" s="681"/>
      <c r="DY39" s="681"/>
      <c r="DZ39" s="681"/>
      <c r="EA39" s="681"/>
      <c r="EB39" s="681"/>
      <c r="EC39" s="682"/>
    </row>
    <row r="40" spans="2:133" ht="11.25" customHeight="1" x14ac:dyDescent="0.15">
      <c r="B40" s="644" t="s">
        <v>341</v>
      </c>
      <c r="C40" s="645"/>
      <c r="D40" s="645"/>
      <c r="E40" s="645"/>
      <c r="F40" s="645"/>
      <c r="G40" s="645"/>
      <c r="H40" s="645"/>
      <c r="I40" s="645"/>
      <c r="J40" s="645"/>
      <c r="K40" s="645"/>
      <c r="L40" s="645"/>
      <c r="M40" s="645"/>
      <c r="N40" s="645"/>
      <c r="O40" s="645"/>
      <c r="P40" s="645"/>
      <c r="Q40" s="646"/>
      <c r="R40" s="647">
        <v>55400</v>
      </c>
      <c r="S40" s="648"/>
      <c r="T40" s="648"/>
      <c r="U40" s="648"/>
      <c r="V40" s="648"/>
      <c r="W40" s="648"/>
      <c r="X40" s="648"/>
      <c r="Y40" s="649"/>
      <c r="Z40" s="650">
        <v>0.1</v>
      </c>
      <c r="AA40" s="650"/>
      <c r="AB40" s="650"/>
      <c r="AC40" s="650"/>
      <c r="AD40" s="651" t="s">
        <v>180</v>
      </c>
      <c r="AE40" s="651"/>
      <c r="AF40" s="651"/>
      <c r="AG40" s="651"/>
      <c r="AH40" s="651"/>
      <c r="AI40" s="651"/>
      <c r="AJ40" s="651"/>
      <c r="AK40" s="651"/>
      <c r="AL40" s="652" t="s">
        <v>180</v>
      </c>
      <c r="AM40" s="653"/>
      <c r="AN40" s="653"/>
      <c r="AO40" s="654"/>
      <c r="AQ40" s="725" t="s">
        <v>342</v>
      </c>
      <c r="AR40" s="726"/>
      <c r="AS40" s="726"/>
      <c r="AT40" s="726"/>
      <c r="AU40" s="726"/>
      <c r="AV40" s="726"/>
      <c r="AW40" s="726"/>
      <c r="AX40" s="726"/>
      <c r="AY40" s="727"/>
      <c r="AZ40" s="647">
        <v>40000</v>
      </c>
      <c r="BA40" s="648"/>
      <c r="BB40" s="648"/>
      <c r="BC40" s="648"/>
      <c r="BD40" s="683"/>
      <c r="BE40" s="683"/>
      <c r="BF40" s="714"/>
      <c r="BG40" s="734" t="s">
        <v>343</v>
      </c>
      <c r="BH40" s="735"/>
      <c r="BI40" s="735"/>
      <c r="BJ40" s="735"/>
      <c r="BK40" s="735"/>
      <c r="BL40" s="236"/>
      <c r="BM40" s="663" t="s">
        <v>344</v>
      </c>
      <c r="BN40" s="663"/>
      <c r="BO40" s="663"/>
      <c r="BP40" s="663"/>
      <c r="BQ40" s="663"/>
      <c r="BR40" s="663"/>
      <c r="BS40" s="663"/>
      <c r="BT40" s="663"/>
      <c r="BU40" s="664"/>
      <c r="BV40" s="647">
        <v>92</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852073</v>
      </c>
      <c r="CS40" s="648"/>
      <c r="CT40" s="648"/>
      <c r="CU40" s="648"/>
      <c r="CV40" s="648"/>
      <c r="CW40" s="648"/>
      <c r="CX40" s="648"/>
      <c r="CY40" s="649"/>
      <c r="CZ40" s="652">
        <v>2</v>
      </c>
      <c r="DA40" s="681"/>
      <c r="DB40" s="681"/>
      <c r="DC40" s="685"/>
      <c r="DD40" s="656">
        <v>702077</v>
      </c>
      <c r="DE40" s="648"/>
      <c r="DF40" s="648"/>
      <c r="DG40" s="648"/>
      <c r="DH40" s="648"/>
      <c r="DI40" s="648"/>
      <c r="DJ40" s="648"/>
      <c r="DK40" s="649"/>
      <c r="DL40" s="656">
        <v>478910</v>
      </c>
      <c r="DM40" s="648"/>
      <c r="DN40" s="648"/>
      <c r="DO40" s="648"/>
      <c r="DP40" s="648"/>
      <c r="DQ40" s="648"/>
      <c r="DR40" s="648"/>
      <c r="DS40" s="648"/>
      <c r="DT40" s="648"/>
      <c r="DU40" s="648"/>
      <c r="DV40" s="649"/>
      <c r="DW40" s="652">
        <v>2.2999999999999998</v>
      </c>
      <c r="DX40" s="681"/>
      <c r="DY40" s="681"/>
      <c r="DZ40" s="681"/>
      <c r="EA40" s="681"/>
      <c r="EB40" s="681"/>
      <c r="EC40" s="682"/>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128</v>
      </c>
      <c r="S41" s="648"/>
      <c r="T41" s="648"/>
      <c r="U41" s="648"/>
      <c r="V41" s="648"/>
      <c r="W41" s="648"/>
      <c r="X41" s="648"/>
      <c r="Y41" s="649"/>
      <c r="Z41" s="650" t="s">
        <v>180</v>
      </c>
      <c r="AA41" s="650"/>
      <c r="AB41" s="650"/>
      <c r="AC41" s="650"/>
      <c r="AD41" s="651" t="s">
        <v>128</v>
      </c>
      <c r="AE41" s="651"/>
      <c r="AF41" s="651"/>
      <c r="AG41" s="651"/>
      <c r="AH41" s="651"/>
      <c r="AI41" s="651"/>
      <c r="AJ41" s="651"/>
      <c r="AK41" s="651"/>
      <c r="AL41" s="652" t="s">
        <v>180</v>
      </c>
      <c r="AM41" s="653"/>
      <c r="AN41" s="653"/>
      <c r="AO41" s="654"/>
      <c r="AQ41" s="725" t="s">
        <v>347</v>
      </c>
      <c r="AR41" s="726"/>
      <c r="AS41" s="726"/>
      <c r="AT41" s="726"/>
      <c r="AU41" s="726"/>
      <c r="AV41" s="726"/>
      <c r="AW41" s="726"/>
      <c r="AX41" s="726"/>
      <c r="AY41" s="727"/>
      <c r="AZ41" s="647">
        <v>606710</v>
      </c>
      <c r="BA41" s="648"/>
      <c r="BB41" s="648"/>
      <c r="BC41" s="648"/>
      <c r="BD41" s="683"/>
      <c r="BE41" s="683"/>
      <c r="BF41" s="714"/>
      <c r="BG41" s="734"/>
      <c r="BH41" s="735"/>
      <c r="BI41" s="735"/>
      <c r="BJ41" s="735"/>
      <c r="BK41" s="735"/>
      <c r="BL41" s="236"/>
      <c r="BM41" s="663" t="s">
        <v>348</v>
      </c>
      <c r="BN41" s="663"/>
      <c r="BO41" s="663"/>
      <c r="BP41" s="663"/>
      <c r="BQ41" s="663"/>
      <c r="BR41" s="663"/>
      <c r="BS41" s="663"/>
      <c r="BT41" s="663"/>
      <c r="BU41" s="664"/>
      <c r="BV41" s="647">
        <v>1</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128</v>
      </c>
      <c r="CS41" s="683"/>
      <c r="CT41" s="683"/>
      <c r="CU41" s="683"/>
      <c r="CV41" s="683"/>
      <c r="CW41" s="683"/>
      <c r="CX41" s="683"/>
      <c r="CY41" s="684"/>
      <c r="CZ41" s="652" t="s">
        <v>128</v>
      </c>
      <c r="DA41" s="681"/>
      <c r="DB41" s="681"/>
      <c r="DC41" s="685"/>
      <c r="DD41" s="656" t="s">
        <v>180</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350</v>
      </c>
      <c r="C42" s="645"/>
      <c r="D42" s="645"/>
      <c r="E42" s="645"/>
      <c r="F42" s="645"/>
      <c r="G42" s="645"/>
      <c r="H42" s="645"/>
      <c r="I42" s="645"/>
      <c r="J42" s="645"/>
      <c r="K42" s="645"/>
      <c r="L42" s="645"/>
      <c r="M42" s="645"/>
      <c r="N42" s="645"/>
      <c r="O42" s="645"/>
      <c r="P42" s="645"/>
      <c r="Q42" s="646"/>
      <c r="R42" s="647">
        <v>643600</v>
      </c>
      <c r="S42" s="648"/>
      <c r="T42" s="648"/>
      <c r="U42" s="648"/>
      <c r="V42" s="648"/>
      <c r="W42" s="648"/>
      <c r="X42" s="648"/>
      <c r="Y42" s="649"/>
      <c r="Z42" s="650">
        <v>1.5</v>
      </c>
      <c r="AA42" s="650"/>
      <c r="AB42" s="650"/>
      <c r="AC42" s="650"/>
      <c r="AD42" s="651" t="s">
        <v>128</v>
      </c>
      <c r="AE42" s="651"/>
      <c r="AF42" s="651"/>
      <c r="AG42" s="651"/>
      <c r="AH42" s="651"/>
      <c r="AI42" s="651"/>
      <c r="AJ42" s="651"/>
      <c r="AK42" s="651"/>
      <c r="AL42" s="652" t="s">
        <v>180</v>
      </c>
      <c r="AM42" s="653"/>
      <c r="AN42" s="653"/>
      <c r="AO42" s="654"/>
      <c r="AQ42" s="746" t="s">
        <v>351</v>
      </c>
      <c r="AR42" s="747"/>
      <c r="AS42" s="747"/>
      <c r="AT42" s="747"/>
      <c r="AU42" s="747"/>
      <c r="AV42" s="747"/>
      <c r="AW42" s="747"/>
      <c r="AX42" s="747"/>
      <c r="AY42" s="748"/>
      <c r="AZ42" s="738">
        <v>2142132</v>
      </c>
      <c r="BA42" s="739"/>
      <c r="BB42" s="739"/>
      <c r="BC42" s="739"/>
      <c r="BD42" s="718"/>
      <c r="BE42" s="718"/>
      <c r="BF42" s="720"/>
      <c r="BG42" s="736"/>
      <c r="BH42" s="737"/>
      <c r="BI42" s="737"/>
      <c r="BJ42" s="737"/>
      <c r="BK42" s="737"/>
      <c r="BL42" s="237"/>
      <c r="BM42" s="673" t="s">
        <v>352</v>
      </c>
      <c r="BN42" s="673"/>
      <c r="BO42" s="673"/>
      <c r="BP42" s="673"/>
      <c r="BQ42" s="673"/>
      <c r="BR42" s="673"/>
      <c r="BS42" s="673"/>
      <c r="BT42" s="673"/>
      <c r="BU42" s="674"/>
      <c r="BV42" s="738">
        <v>339</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4313819</v>
      </c>
      <c r="CS42" s="648"/>
      <c r="CT42" s="648"/>
      <c r="CU42" s="648"/>
      <c r="CV42" s="648"/>
      <c r="CW42" s="648"/>
      <c r="CX42" s="648"/>
      <c r="CY42" s="649"/>
      <c r="CZ42" s="652">
        <v>10.4</v>
      </c>
      <c r="DA42" s="653"/>
      <c r="DB42" s="653"/>
      <c r="DC42" s="665"/>
      <c r="DD42" s="656">
        <v>693152</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354</v>
      </c>
      <c r="C43" s="698"/>
      <c r="D43" s="698"/>
      <c r="E43" s="698"/>
      <c r="F43" s="698"/>
      <c r="G43" s="698"/>
      <c r="H43" s="698"/>
      <c r="I43" s="698"/>
      <c r="J43" s="698"/>
      <c r="K43" s="698"/>
      <c r="L43" s="698"/>
      <c r="M43" s="698"/>
      <c r="N43" s="698"/>
      <c r="O43" s="698"/>
      <c r="P43" s="698"/>
      <c r="Q43" s="699"/>
      <c r="R43" s="738">
        <v>42608033</v>
      </c>
      <c r="S43" s="739"/>
      <c r="T43" s="739"/>
      <c r="U43" s="739"/>
      <c r="V43" s="739"/>
      <c r="W43" s="739"/>
      <c r="X43" s="739"/>
      <c r="Y43" s="740"/>
      <c r="Z43" s="741">
        <v>100</v>
      </c>
      <c r="AA43" s="741"/>
      <c r="AB43" s="741"/>
      <c r="AC43" s="741"/>
      <c r="AD43" s="742">
        <v>19957736</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134338</v>
      </c>
      <c r="CS43" s="683"/>
      <c r="CT43" s="683"/>
      <c r="CU43" s="683"/>
      <c r="CV43" s="683"/>
      <c r="CW43" s="683"/>
      <c r="CX43" s="683"/>
      <c r="CY43" s="684"/>
      <c r="CZ43" s="652">
        <v>0.3</v>
      </c>
      <c r="DA43" s="681"/>
      <c r="DB43" s="681"/>
      <c r="DC43" s="685"/>
      <c r="DD43" s="656">
        <v>38347</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356</v>
      </c>
      <c r="CG44" s="645"/>
      <c r="CH44" s="645"/>
      <c r="CI44" s="645"/>
      <c r="CJ44" s="645"/>
      <c r="CK44" s="645"/>
      <c r="CL44" s="645"/>
      <c r="CM44" s="645"/>
      <c r="CN44" s="645"/>
      <c r="CO44" s="645"/>
      <c r="CP44" s="645"/>
      <c r="CQ44" s="646"/>
      <c r="CR44" s="647">
        <v>3942209</v>
      </c>
      <c r="CS44" s="648"/>
      <c r="CT44" s="648"/>
      <c r="CU44" s="648"/>
      <c r="CV44" s="648"/>
      <c r="CW44" s="648"/>
      <c r="CX44" s="648"/>
      <c r="CY44" s="649"/>
      <c r="CZ44" s="652">
        <v>9.5</v>
      </c>
      <c r="DA44" s="653"/>
      <c r="DB44" s="653"/>
      <c r="DC44" s="665"/>
      <c r="DD44" s="656">
        <v>663615</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1212204</v>
      </c>
      <c r="CS45" s="683"/>
      <c r="CT45" s="683"/>
      <c r="CU45" s="683"/>
      <c r="CV45" s="683"/>
      <c r="CW45" s="683"/>
      <c r="CX45" s="683"/>
      <c r="CY45" s="684"/>
      <c r="CZ45" s="652">
        <v>2.9</v>
      </c>
      <c r="DA45" s="681"/>
      <c r="DB45" s="681"/>
      <c r="DC45" s="685"/>
      <c r="DD45" s="656">
        <v>75059</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2589394</v>
      </c>
      <c r="CS46" s="648"/>
      <c r="CT46" s="648"/>
      <c r="CU46" s="648"/>
      <c r="CV46" s="648"/>
      <c r="CW46" s="648"/>
      <c r="CX46" s="648"/>
      <c r="CY46" s="649"/>
      <c r="CZ46" s="652">
        <v>6.2</v>
      </c>
      <c r="DA46" s="653"/>
      <c r="DB46" s="653"/>
      <c r="DC46" s="665"/>
      <c r="DD46" s="656">
        <v>583206</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371610</v>
      </c>
      <c r="CS47" s="683"/>
      <c r="CT47" s="683"/>
      <c r="CU47" s="683"/>
      <c r="CV47" s="683"/>
      <c r="CW47" s="683"/>
      <c r="CX47" s="683"/>
      <c r="CY47" s="684"/>
      <c r="CZ47" s="652">
        <v>0.9</v>
      </c>
      <c r="DA47" s="681"/>
      <c r="DB47" s="681"/>
      <c r="DC47" s="685"/>
      <c r="DD47" s="656">
        <v>29537</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364</v>
      </c>
      <c r="CS48" s="648"/>
      <c r="CT48" s="648"/>
      <c r="CU48" s="648"/>
      <c r="CV48" s="648"/>
      <c r="CW48" s="648"/>
      <c r="CX48" s="648"/>
      <c r="CY48" s="649"/>
      <c r="CZ48" s="652" t="s">
        <v>364</v>
      </c>
      <c r="DA48" s="653"/>
      <c r="DB48" s="653"/>
      <c r="DC48" s="665"/>
      <c r="DD48" s="656" t="s">
        <v>364</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365</v>
      </c>
      <c r="CE49" s="698"/>
      <c r="CF49" s="698"/>
      <c r="CG49" s="698"/>
      <c r="CH49" s="698"/>
      <c r="CI49" s="698"/>
      <c r="CJ49" s="698"/>
      <c r="CK49" s="698"/>
      <c r="CL49" s="698"/>
      <c r="CM49" s="698"/>
      <c r="CN49" s="698"/>
      <c r="CO49" s="698"/>
      <c r="CP49" s="698"/>
      <c r="CQ49" s="699"/>
      <c r="CR49" s="738">
        <v>41601337</v>
      </c>
      <c r="CS49" s="718"/>
      <c r="CT49" s="718"/>
      <c r="CU49" s="718"/>
      <c r="CV49" s="718"/>
      <c r="CW49" s="718"/>
      <c r="CX49" s="718"/>
      <c r="CY49" s="749"/>
      <c r="CZ49" s="743">
        <v>100</v>
      </c>
      <c r="DA49" s="750"/>
      <c r="DB49" s="750"/>
      <c r="DC49" s="751"/>
      <c r="DD49" s="752">
        <v>24408493</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23IvpHInncDjdRX9j+WGnOH2dTWn6y3NXeca4pAdovTqEvTqzeuHq8wl49wjMWOcOqf2Ruzk5zARcMorHs802Q==" saltValue="+LjP//opVmML2lZnjF3UD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5" zoomScaleNormal="6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367</v>
      </c>
      <c r="DK2" s="795"/>
      <c r="DL2" s="795"/>
      <c r="DM2" s="795"/>
      <c r="DN2" s="795"/>
      <c r="DO2" s="796"/>
      <c r="DP2" s="251"/>
      <c r="DQ2" s="794" t="s">
        <v>368</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371</v>
      </c>
      <c r="B5" s="789"/>
      <c r="C5" s="789"/>
      <c r="D5" s="789"/>
      <c r="E5" s="789"/>
      <c r="F5" s="789"/>
      <c r="G5" s="789"/>
      <c r="H5" s="789"/>
      <c r="I5" s="789"/>
      <c r="J5" s="789"/>
      <c r="K5" s="789"/>
      <c r="L5" s="789"/>
      <c r="M5" s="789"/>
      <c r="N5" s="789"/>
      <c r="O5" s="789"/>
      <c r="P5" s="790"/>
      <c r="Q5" s="765" t="s">
        <v>372</v>
      </c>
      <c r="R5" s="766"/>
      <c r="S5" s="766"/>
      <c r="T5" s="766"/>
      <c r="U5" s="767"/>
      <c r="V5" s="765" t="s">
        <v>373</v>
      </c>
      <c r="W5" s="766"/>
      <c r="X5" s="766"/>
      <c r="Y5" s="766"/>
      <c r="Z5" s="767"/>
      <c r="AA5" s="765" t="s">
        <v>374</v>
      </c>
      <c r="AB5" s="766"/>
      <c r="AC5" s="766"/>
      <c r="AD5" s="766"/>
      <c r="AE5" s="766"/>
      <c r="AF5" s="798" t="s">
        <v>375</v>
      </c>
      <c r="AG5" s="766"/>
      <c r="AH5" s="766"/>
      <c r="AI5" s="766"/>
      <c r="AJ5" s="777"/>
      <c r="AK5" s="766" t="s">
        <v>376</v>
      </c>
      <c r="AL5" s="766"/>
      <c r="AM5" s="766"/>
      <c r="AN5" s="766"/>
      <c r="AO5" s="767"/>
      <c r="AP5" s="765" t="s">
        <v>377</v>
      </c>
      <c r="AQ5" s="766"/>
      <c r="AR5" s="766"/>
      <c r="AS5" s="766"/>
      <c r="AT5" s="767"/>
      <c r="AU5" s="765" t="s">
        <v>378</v>
      </c>
      <c r="AV5" s="766"/>
      <c r="AW5" s="766"/>
      <c r="AX5" s="766"/>
      <c r="AY5" s="777"/>
      <c r="AZ5" s="258"/>
      <c r="BA5" s="258"/>
      <c r="BB5" s="258"/>
      <c r="BC5" s="258"/>
      <c r="BD5" s="258"/>
      <c r="BE5" s="259"/>
      <c r="BF5" s="259"/>
      <c r="BG5" s="259"/>
      <c r="BH5" s="259"/>
      <c r="BI5" s="259"/>
      <c r="BJ5" s="259"/>
      <c r="BK5" s="259"/>
      <c r="BL5" s="259"/>
      <c r="BM5" s="259"/>
      <c r="BN5" s="259"/>
      <c r="BO5" s="259"/>
      <c r="BP5" s="259"/>
      <c r="BQ5" s="788" t="s">
        <v>379</v>
      </c>
      <c r="BR5" s="789"/>
      <c r="BS5" s="789"/>
      <c r="BT5" s="789"/>
      <c r="BU5" s="789"/>
      <c r="BV5" s="789"/>
      <c r="BW5" s="789"/>
      <c r="BX5" s="789"/>
      <c r="BY5" s="789"/>
      <c r="BZ5" s="789"/>
      <c r="CA5" s="789"/>
      <c r="CB5" s="789"/>
      <c r="CC5" s="789"/>
      <c r="CD5" s="789"/>
      <c r="CE5" s="789"/>
      <c r="CF5" s="789"/>
      <c r="CG5" s="790"/>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71" t="s">
        <v>385</v>
      </c>
      <c r="DH5" s="772"/>
      <c r="DI5" s="772"/>
      <c r="DJ5" s="772"/>
      <c r="DK5" s="773"/>
      <c r="DL5" s="771" t="s">
        <v>386</v>
      </c>
      <c r="DM5" s="772"/>
      <c r="DN5" s="772"/>
      <c r="DO5" s="772"/>
      <c r="DP5" s="773"/>
      <c r="DQ5" s="765" t="s">
        <v>387</v>
      </c>
      <c r="DR5" s="766"/>
      <c r="DS5" s="766"/>
      <c r="DT5" s="766"/>
      <c r="DU5" s="767"/>
      <c r="DV5" s="765" t="s">
        <v>378</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388</v>
      </c>
      <c r="C7" s="780"/>
      <c r="D7" s="780"/>
      <c r="E7" s="780"/>
      <c r="F7" s="780"/>
      <c r="G7" s="780"/>
      <c r="H7" s="780"/>
      <c r="I7" s="780"/>
      <c r="J7" s="780"/>
      <c r="K7" s="780"/>
      <c r="L7" s="780"/>
      <c r="M7" s="780"/>
      <c r="N7" s="780"/>
      <c r="O7" s="780"/>
      <c r="P7" s="781"/>
      <c r="Q7" s="782">
        <v>42608</v>
      </c>
      <c r="R7" s="783"/>
      <c r="S7" s="783"/>
      <c r="T7" s="783"/>
      <c r="U7" s="783"/>
      <c r="V7" s="783">
        <v>41601</v>
      </c>
      <c r="W7" s="783"/>
      <c r="X7" s="783"/>
      <c r="Y7" s="783"/>
      <c r="Z7" s="783"/>
      <c r="AA7" s="783">
        <v>1007</v>
      </c>
      <c r="AB7" s="783"/>
      <c r="AC7" s="783"/>
      <c r="AD7" s="783"/>
      <c r="AE7" s="784"/>
      <c r="AF7" s="785">
        <v>880</v>
      </c>
      <c r="AG7" s="786"/>
      <c r="AH7" s="786"/>
      <c r="AI7" s="786"/>
      <c r="AJ7" s="787"/>
      <c r="AK7" s="822">
        <v>1160</v>
      </c>
      <c r="AL7" s="823"/>
      <c r="AM7" s="823"/>
      <c r="AN7" s="823"/>
      <c r="AO7" s="823"/>
      <c r="AP7" s="823">
        <v>37999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597</v>
      </c>
      <c r="BT7" s="827"/>
      <c r="BU7" s="827"/>
      <c r="BV7" s="827"/>
      <c r="BW7" s="827"/>
      <c r="BX7" s="827"/>
      <c r="BY7" s="827"/>
      <c r="BZ7" s="827"/>
      <c r="CA7" s="827"/>
      <c r="CB7" s="827"/>
      <c r="CC7" s="827"/>
      <c r="CD7" s="827"/>
      <c r="CE7" s="827"/>
      <c r="CF7" s="827"/>
      <c r="CG7" s="828"/>
      <c r="CH7" s="819">
        <v>4</v>
      </c>
      <c r="CI7" s="820"/>
      <c r="CJ7" s="820"/>
      <c r="CK7" s="820"/>
      <c r="CL7" s="821"/>
      <c r="CM7" s="819">
        <v>24</v>
      </c>
      <c r="CN7" s="820"/>
      <c r="CO7" s="820"/>
      <c r="CP7" s="820"/>
      <c r="CQ7" s="821"/>
      <c r="CR7" s="819">
        <v>10</v>
      </c>
      <c r="CS7" s="820"/>
      <c r="CT7" s="820"/>
      <c r="CU7" s="820"/>
      <c r="CV7" s="821"/>
      <c r="CW7" s="819">
        <v>27</v>
      </c>
      <c r="CX7" s="820"/>
      <c r="CY7" s="820"/>
      <c r="CZ7" s="820"/>
      <c r="DA7" s="821"/>
      <c r="DB7" s="819" t="s">
        <v>530</v>
      </c>
      <c r="DC7" s="820"/>
      <c r="DD7" s="820"/>
      <c r="DE7" s="820"/>
      <c r="DF7" s="821"/>
      <c r="DG7" s="819" t="s">
        <v>617</v>
      </c>
      <c r="DH7" s="820"/>
      <c r="DI7" s="820"/>
      <c r="DJ7" s="820"/>
      <c r="DK7" s="821"/>
      <c r="DL7" s="819" t="s">
        <v>617</v>
      </c>
      <c r="DM7" s="820"/>
      <c r="DN7" s="820"/>
      <c r="DO7" s="820"/>
      <c r="DP7" s="821"/>
      <c r="DQ7" s="819" t="s">
        <v>617</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598</v>
      </c>
      <c r="BT8" s="817"/>
      <c r="BU8" s="817"/>
      <c r="BV8" s="817"/>
      <c r="BW8" s="817"/>
      <c r="BX8" s="817"/>
      <c r="BY8" s="817"/>
      <c r="BZ8" s="817"/>
      <c r="CA8" s="817"/>
      <c r="CB8" s="817"/>
      <c r="CC8" s="817"/>
      <c r="CD8" s="817"/>
      <c r="CE8" s="817"/>
      <c r="CF8" s="817"/>
      <c r="CG8" s="818"/>
      <c r="CH8" s="829">
        <v>2</v>
      </c>
      <c r="CI8" s="830"/>
      <c r="CJ8" s="830"/>
      <c r="CK8" s="830"/>
      <c r="CL8" s="831"/>
      <c r="CM8" s="829">
        <v>31</v>
      </c>
      <c r="CN8" s="830"/>
      <c r="CO8" s="830"/>
      <c r="CP8" s="830"/>
      <c r="CQ8" s="831"/>
      <c r="CR8" s="829">
        <v>20</v>
      </c>
      <c r="CS8" s="830"/>
      <c r="CT8" s="830"/>
      <c r="CU8" s="830"/>
      <c r="CV8" s="831"/>
      <c r="CW8" s="829" t="s">
        <v>613</v>
      </c>
      <c r="CX8" s="830"/>
      <c r="CY8" s="830"/>
      <c r="CZ8" s="830"/>
      <c r="DA8" s="831"/>
      <c r="DB8" s="829" t="s">
        <v>530</v>
      </c>
      <c r="DC8" s="830"/>
      <c r="DD8" s="830"/>
      <c r="DE8" s="830"/>
      <c r="DF8" s="831"/>
      <c r="DG8" s="829" t="s">
        <v>617</v>
      </c>
      <c r="DH8" s="830"/>
      <c r="DI8" s="830"/>
      <c r="DJ8" s="830"/>
      <c r="DK8" s="831"/>
      <c r="DL8" s="829" t="s">
        <v>617</v>
      </c>
      <c r="DM8" s="830"/>
      <c r="DN8" s="830"/>
      <c r="DO8" s="830"/>
      <c r="DP8" s="831"/>
      <c r="DQ8" s="829" t="s">
        <v>617</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599</v>
      </c>
      <c r="BT9" s="817"/>
      <c r="BU9" s="817"/>
      <c r="BV9" s="817"/>
      <c r="BW9" s="817"/>
      <c r="BX9" s="817"/>
      <c r="BY9" s="817"/>
      <c r="BZ9" s="817"/>
      <c r="CA9" s="817"/>
      <c r="CB9" s="817"/>
      <c r="CC9" s="817"/>
      <c r="CD9" s="817"/>
      <c r="CE9" s="817"/>
      <c r="CF9" s="817"/>
      <c r="CG9" s="818"/>
      <c r="CH9" s="829">
        <v>1</v>
      </c>
      <c r="CI9" s="830"/>
      <c r="CJ9" s="830"/>
      <c r="CK9" s="830"/>
      <c r="CL9" s="831"/>
      <c r="CM9" s="829">
        <v>210</v>
      </c>
      <c r="CN9" s="830"/>
      <c r="CO9" s="830"/>
      <c r="CP9" s="830"/>
      <c r="CQ9" s="831"/>
      <c r="CR9" s="829">
        <v>17</v>
      </c>
      <c r="CS9" s="830"/>
      <c r="CT9" s="830"/>
      <c r="CU9" s="830"/>
      <c r="CV9" s="831"/>
      <c r="CW9" s="829">
        <v>42</v>
      </c>
      <c r="CX9" s="830"/>
      <c r="CY9" s="830"/>
      <c r="CZ9" s="830"/>
      <c r="DA9" s="831"/>
      <c r="DB9" s="829" t="s">
        <v>530</v>
      </c>
      <c r="DC9" s="830"/>
      <c r="DD9" s="830"/>
      <c r="DE9" s="830"/>
      <c r="DF9" s="831"/>
      <c r="DG9" s="829" t="s">
        <v>617</v>
      </c>
      <c r="DH9" s="830"/>
      <c r="DI9" s="830"/>
      <c r="DJ9" s="830"/>
      <c r="DK9" s="831"/>
      <c r="DL9" s="829" t="s">
        <v>617</v>
      </c>
      <c r="DM9" s="830"/>
      <c r="DN9" s="830"/>
      <c r="DO9" s="830"/>
      <c r="DP9" s="831"/>
      <c r="DQ9" s="829" t="s">
        <v>617</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600</v>
      </c>
      <c r="BT10" s="817"/>
      <c r="BU10" s="817"/>
      <c r="BV10" s="817"/>
      <c r="BW10" s="817"/>
      <c r="BX10" s="817"/>
      <c r="BY10" s="817"/>
      <c r="BZ10" s="817"/>
      <c r="CA10" s="817"/>
      <c r="CB10" s="817"/>
      <c r="CC10" s="817"/>
      <c r="CD10" s="817"/>
      <c r="CE10" s="817"/>
      <c r="CF10" s="817"/>
      <c r="CG10" s="818"/>
      <c r="CH10" s="829">
        <v>0</v>
      </c>
      <c r="CI10" s="830"/>
      <c r="CJ10" s="830"/>
      <c r="CK10" s="830"/>
      <c r="CL10" s="831"/>
      <c r="CM10" s="829">
        <v>14</v>
      </c>
      <c r="CN10" s="830"/>
      <c r="CO10" s="830"/>
      <c r="CP10" s="830"/>
      <c r="CQ10" s="831"/>
      <c r="CR10" s="829">
        <v>43</v>
      </c>
      <c r="CS10" s="830"/>
      <c r="CT10" s="830"/>
      <c r="CU10" s="830"/>
      <c r="CV10" s="831"/>
      <c r="CW10" s="829" t="s">
        <v>613</v>
      </c>
      <c r="CX10" s="830"/>
      <c r="CY10" s="830"/>
      <c r="CZ10" s="830"/>
      <c r="DA10" s="831"/>
      <c r="DB10" s="829" t="s">
        <v>530</v>
      </c>
      <c r="DC10" s="830"/>
      <c r="DD10" s="830"/>
      <c r="DE10" s="830"/>
      <c r="DF10" s="831"/>
      <c r="DG10" s="829" t="s">
        <v>617</v>
      </c>
      <c r="DH10" s="830"/>
      <c r="DI10" s="830"/>
      <c r="DJ10" s="830"/>
      <c r="DK10" s="831"/>
      <c r="DL10" s="829" t="s">
        <v>617</v>
      </c>
      <c r="DM10" s="830"/>
      <c r="DN10" s="830"/>
      <c r="DO10" s="830"/>
      <c r="DP10" s="831"/>
      <c r="DQ10" s="829" t="s">
        <v>617</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601</v>
      </c>
      <c r="BT11" s="817"/>
      <c r="BU11" s="817"/>
      <c r="BV11" s="817"/>
      <c r="BW11" s="817"/>
      <c r="BX11" s="817"/>
      <c r="BY11" s="817"/>
      <c r="BZ11" s="817"/>
      <c r="CA11" s="817"/>
      <c r="CB11" s="817"/>
      <c r="CC11" s="817"/>
      <c r="CD11" s="817"/>
      <c r="CE11" s="817"/>
      <c r="CF11" s="817"/>
      <c r="CG11" s="818"/>
      <c r="CH11" s="829">
        <v>4</v>
      </c>
      <c r="CI11" s="830"/>
      <c r="CJ11" s="830"/>
      <c r="CK11" s="830"/>
      <c r="CL11" s="831"/>
      <c r="CM11" s="829">
        <v>7</v>
      </c>
      <c r="CN11" s="830"/>
      <c r="CO11" s="830"/>
      <c r="CP11" s="830"/>
      <c r="CQ11" s="831"/>
      <c r="CR11" s="829">
        <v>10</v>
      </c>
      <c r="CS11" s="830"/>
      <c r="CT11" s="830"/>
      <c r="CU11" s="830"/>
      <c r="CV11" s="831"/>
      <c r="CW11" s="829">
        <v>1</v>
      </c>
      <c r="CX11" s="830"/>
      <c r="CY11" s="830"/>
      <c r="CZ11" s="830"/>
      <c r="DA11" s="831"/>
      <c r="DB11" s="829" t="s">
        <v>530</v>
      </c>
      <c r="DC11" s="830"/>
      <c r="DD11" s="830"/>
      <c r="DE11" s="830"/>
      <c r="DF11" s="831"/>
      <c r="DG11" s="829" t="s">
        <v>617</v>
      </c>
      <c r="DH11" s="830"/>
      <c r="DI11" s="830"/>
      <c r="DJ11" s="830"/>
      <c r="DK11" s="831"/>
      <c r="DL11" s="829" t="s">
        <v>617</v>
      </c>
      <c r="DM11" s="830"/>
      <c r="DN11" s="830"/>
      <c r="DO11" s="830"/>
      <c r="DP11" s="831"/>
      <c r="DQ11" s="829" t="s">
        <v>617</v>
      </c>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602</v>
      </c>
      <c r="BT12" s="817"/>
      <c r="BU12" s="817"/>
      <c r="BV12" s="817"/>
      <c r="BW12" s="817"/>
      <c r="BX12" s="817"/>
      <c r="BY12" s="817"/>
      <c r="BZ12" s="817"/>
      <c r="CA12" s="817"/>
      <c r="CB12" s="817"/>
      <c r="CC12" s="817"/>
      <c r="CD12" s="817"/>
      <c r="CE12" s="817"/>
      <c r="CF12" s="817"/>
      <c r="CG12" s="818"/>
      <c r="CH12" s="829">
        <v>8</v>
      </c>
      <c r="CI12" s="830"/>
      <c r="CJ12" s="830"/>
      <c r="CK12" s="830"/>
      <c r="CL12" s="831"/>
      <c r="CM12" s="829">
        <v>87</v>
      </c>
      <c r="CN12" s="830"/>
      <c r="CO12" s="830"/>
      <c r="CP12" s="830"/>
      <c r="CQ12" s="831"/>
      <c r="CR12" s="829">
        <v>20</v>
      </c>
      <c r="CS12" s="830"/>
      <c r="CT12" s="830"/>
      <c r="CU12" s="830"/>
      <c r="CV12" s="831"/>
      <c r="CW12" s="829" t="s">
        <v>613</v>
      </c>
      <c r="CX12" s="830"/>
      <c r="CY12" s="830"/>
      <c r="CZ12" s="830"/>
      <c r="DA12" s="831"/>
      <c r="DB12" s="829" t="s">
        <v>530</v>
      </c>
      <c r="DC12" s="830"/>
      <c r="DD12" s="830"/>
      <c r="DE12" s="830"/>
      <c r="DF12" s="831"/>
      <c r="DG12" s="829" t="s">
        <v>617</v>
      </c>
      <c r="DH12" s="830"/>
      <c r="DI12" s="830"/>
      <c r="DJ12" s="830"/>
      <c r="DK12" s="831"/>
      <c r="DL12" s="829" t="s">
        <v>617</v>
      </c>
      <c r="DM12" s="830"/>
      <c r="DN12" s="830"/>
      <c r="DO12" s="830"/>
      <c r="DP12" s="831"/>
      <c r="DQ12" s="829" t="s">
        <v>617</v>
      </c>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603</v>
      </c>
      <c r="BT13" s="817"/>
      <c r="BU13" s="817"/>
      <c r="BV13" s="817"/>
      <c r="BW13" s="817"/>
      <c r="BX13" s="817"/>
      <c r="BY13" s="817"/>
      <c r="BZ13" s="817"/>
      <c r="CA13" s="817"/>
      <c r="CB13" s="817"/>
      <c r="CC13" s="817"/>
      <c r="CD13" s="817"/>
      <c r="CE13" s="817"/>
      <c r="CF13" s="817"/>
      <c r="CG13" s="818"/>
      <c r="CH13" s="829">
        <v>-6</v>
      </c>
      <c r="CI13" s="830"/>
      <c r="CJ13" s="830"/>
      <c r="CK13" s="830"/>
      <c r="CL13" s="831"/>
      <c r="CM13" s="829">
        <v>0</v>
      </c>
      <c r="CN13" s="830"/>
      <c r="CO13" s="830"/>
      <c r="CP13" s="830"/>
      <c r="CQ13" s="831"/>
      <c r="CR13" s="829">
        <v>15</v>
      </c>
      <c r="CS13" s="830"/>
      <c r="CT13" s="830"/>
      <c r="CU13" s="830"/>
      <c r="CV13" s="831"/>
      <c r="CW13" s="829">
        <v>1</v>
      </c>
      <c r="CX13" s="830"/>
      <c r="CY13" s="830"/>
      <c r="CZ13" s="830"/>
      <c r="DA13" s="831"/>
      <c r="DB13" s="829" t="s">
        <v>530</v>
      </c>
      <c r="DC13" s="830"/>
      <c r="DD13" s="830"/>
      <c r="DE13" s="830"/>
      <c r="DF13" s="831"/>
      <c r="DG13" s="829" t="s">
        <v>617</v>
      </c>
      <c r="DH13" s="830"/>
      <c r="DI13" s="830"/>
      <c r="DJ13" s="830"/>
      <c r="DK13" s="831"/>
      <c r="DL13" s="829" t="s">
        <v>617</v>
      </c>
      <c r="DM13" s="830"/>
      <c r="DN13" s="830"/>
      <c r="DO13" s="830"/>
      <c r="DP13" s="831"/>
      <c r="DQ13" s="829" t="s">
        <v>617</v>
      </c>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t="s">
        <v>615</v>
      </c>
      <c r="BS14" s="816" t="s">
        <v>604</v>
      </c>
      <c r="BT14" s="817"/>
      <c r="BU14" s="817"/>
      <c r="BV14" s="817"/>
      <c r="BW14" s="817"/>
      <c r="BX14" s="817"/>
      <c r="BY14" s="817"/>
      <c r="BZ14" s="817"/>
      <c r="CA14" s="817"/>
      <c r="CB14" s="817"/>
      <c r="CC14" s="817"/>
      <c r="CD14" s="817"/>
      <c r="CE14" s="817"/>
      <c r="CF14" s="817"/>
      <c r="CG14" s="818"/>
      <c r="CH14" s="829">
        <v>0</v>
      </c>
      <c r="CI14" s="830"/>
      <c r="CJ14" s="830"/>
      <c r="CK14" s="830"/>
      <c r="CL14" s="831"/>
      <c r="CM14" s="829">
        <v>30</v>
      </c>
      <c r="CN14" s="830"/>
      <c r="CO14" s="830"/>
      <c r="CP14" s="830"/>
      <c r="CQ14" s="831"/>
      <c r="CR14" s="829">
        <v>2</v>
      </c>
      <c r="CS14" s="830"/>
      <c r="CT14" s="830"/>
      <c r="CU14" s="830"/>
      <c r="CV14" s="831"/>
      <c r="CW14" s="829" t="s">
        <v>617</v>
      </c>
      <c r="CX14" s="830"/>
      <c r="CY14" s="830"/>
      <c r="CZ14" s="830"/>
      <c r="DA14" s="831"/>
      <c r="DB14" s="829" t="s">
        <v>617</v>
      </c>
      <c r="DC14" s="830"/>
      <c r="DD14" s="830"/>
      <c r="DE14" s="830"/>
      <c r="DF14" s="831"/>
      <c r="DG14" s="829" t="s">
        <v>617</v>
      </c>
      <c r="DH14" s="830"/>
      <c r="DI14" s="830"/>
      <c r="DJ14" s="830"/>
      <c r="DK14" s="831"/>
      <c r="DL14" s="829" t="s">
        <v>617</v>
      </c>
      <c r="DM14" s="830"/>
      <c r="DN14" s="830"/>
      <c r="DO14" s="830"/>
      <c r="DP14" s="831"/>
      <c r="DQ14" s="829" t="s">
        <v>617</v>
      </c>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389</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390</v>
      </c>
      <c r="B23" s="838" t="s">
        <v>391</v>
      </c>
      <c r="C23" s="839"/>
      <c r="D23" s="839"/>
      <c r="E23" s="839"/>
      <c r="F23" s="839"/>
      <c r="G23" s="839"/>
      <c r="H23" s="839"/>
      <c r="I23" s="839"/>
      <c r="J23" s="839"/>
      <c r="K23" s="839"/>
      <c r="L23" s="839"/>
      <c r="M23" s="839"/>
      <c r="N23" s="839"/>
      <c r="O23" s="839"/>
      <c r="P23" s="840"/>
      <c r="Q23" s="841">
        <v>42608</v>
      </c>
      <c r="R23" s="842"/>
      <c r="S23" s="842"/>
      <c r="T23" s="842"/>
      <c r="U23" s="842"/>
      <c r="V23" s="842">
        <v>41601</v>
      </c>
      <c r="W23" s="842"/>
      <c r="X23" s="842"/>
      <c r="Y23" s="842"/>
      <c r="Z23" s="842"/>
      <c r="AA23" s="842">
        <v>1007</v>
      </c>
      <c r="AB23" s="842"/>
      <c r="AC23" s="842"/>
      <c r="AD23" s="842"/>
      <c r="AE23" s="843"/>
      <c r="AF23" s="844">
        <v>880</v>
      </c>
      <c r="AG23" s="842"/>
      <c r="AH23" s="842"/>
      <c r="AI23" s="842"/>
      <c r="AJ23" s="845"/>
      <c r="AK23" s="846"/>
      <c r="AL23" s="847"/>
      <c r="AM23" s="847"/>
      <c r="AN23" s="847"/>
      <c r="AO23" s="847"/>
      <c r="AP23" s="842">
        <v>37999</v>
      </c>
      <c r="AQ23" s="842"/>
      <c r="AR23" s="842"/>
      <c r="AS23" s="842"/>
      <c r="AT23" s="842"/>
      <c r="AU23" s="848"/>
      <c r="AV23" s="848"/>
      <c r="AW23" s="848"/>
      <c r="AX23" s="848"/>
      <c r="AY23" s="849"/>
      <c r="AZ23" s="857" t="s">
        <v>128</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371</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378</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402</v>
      </c>
      <c r="C28" s="780"/>
      <c r="D28" s="780"/>
      <c r="E28" s="780"/>
      <c r="F28" s="780"/>
      <c r="G28" s="780"/>
      <c r="H28" s="780"/>
      <c r="I28" s="780"/>
      <c r="J28" s="780"/>
      <c r="K28" s="780"/>
      <c r="L28" s="780"/>
      <c r="M28" s="780"/>
      <c r="N28" s="780"/>
      <c r="O28" s="780"/>
      <c r="P28" s="781"/>
      <c r="Q28" s="870">
        <v>6614</v>
      </c>
      <c r="R28" s="871"/>
      <c r="S28" s="871"/>
      <c r="T28" s="871"/>
      <c r="U28" s="871"/>
      <c r="V28" s="871">
        <v>6222</v>
      </c>
      <c r="W28" s="871"/>
      <c r="X28" s="871"/>
      <c r="Y28" s="871"/>
      <c r="Z28" s="871"/>
      <c r="AA28" s="871">
        <v>392</v>
      </c>
      <c r="AB28" s="871"/>
      <c r="AC28" s="871"/>
      <c r="AD28" s="871"/>
      <c r="AE28" s="872"/>
      <c r="AF28" s="873">
        <v>392</v>
      </c>
      <c r="AG28" s="871"/>
      <c r="AH28" s="871"/>
      <c r="AI28" s="871"/>
      <c r="AJ28" s="874"/>
      <c r="AK28" s="875">
        <v>453</v>
      </c>
      <c r="AL28" s="866"/>
      <c r="AM28" s="866"/>
      <c r="AN28" s="866"/>
      <c r="AO28" s="866"/>
      <c r="AP28" s="866" t="s">
        <v>616</v>
      </c>
      <c r="AQ28" s="866"/>
      <c r="AR28" s="866"/>
      <c r="AS28" s="866"/>
      <c r="AT28" s="866"/>
      <c r="AU28" s="866" t="s">
        <v>614</v>
      </c>
      <c r="AV28" s="866"/>
      <c r="AW28" s="866"/>
      <c r="AX28" s="866"/>
      <c r="AY28" s="866"/>
      <c r="AZ28" s="867" t="s">
        <v>614</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403</v>
      </c>
      <c r="C29" s="804"/>
      <c r="D29" s="804"/>
      <c r="E29" s="804"/>
      <c r="F29" s="804"/>
      <c r="G29" s="804"/>
      <c r="H29" s="804"/>
      <c r="I29" s="804"/>
      <c r="J29" s="804"/>
      <c r="K29" s="804"/>
      <c r="L29" s="804"/>
      <c r="M29" s="804"/>
      <c r="N29" s="804"/>
      <c r="O29" s="804"/>
      <c r="P29" s="805"/>
      <c r="Q29" s="806">
        <v>260</v>
      </c>
      <c r="R29" s="807"/>
      <c r="S29" s="807"/>
      <c r="T29" s="807"/>
      <c r="U29" s="807"/>
      <c r="V29" s="807">
        <v>216</v>
      </c>
      <c r="W29" s="807"/>
      <c r="X29" s="807"/>
      <c r="Y29" s="807"/>
      <c r="Z29" s="807"/>
      <c r="AA29" s="807">
        <v>44</v>
      </c>
      <c r="AB29" s="807"/>
      <c r="AC29" s="807"/>
      <c r="AD29" s="807"/>
      <c r="AE29" s="808"/>
      <c r="AF29" s="809">
        <v>41</v>
      </c>
      <c r="AG29" s="810"/>
      <c r="AH29" s="810"/>
      <c r="AI29" s="810"/>
      <c r="AJ29" s="811"/>
      <c r="AK29" s="878">
        <v>124</v>
      </c>
      <c r="AL29" s="879"/>
      <c r="AM29" s="879"/>
      <c r="AN29" s="879"/>
      <c r="AO29" s="879"/>
      <c r="AP29" s="879">
        <v>334</v>
      </c>
      <c r="AQ29" s="879"/>
      <c r="AR29" s="879"/>
      <c r="AS29" s="879"/>
      <c r="AT29" s="879"/>
      <c r="AU29" s="879">
        <v>149</v>
      </c>
      <c r="AV29" s="879"/>
      <c r="AW29" s="879"/>
      <c r="AX29" s="879"/>
      <c r="AY29" s="879"/>
      <c r="AZ29" s="880" t="s">
        <v>614</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404</v>
      </c>
      <c r="C30" s="804"/>
      <c r="D30" s="804"/>
      <c r="E30" s="804"/>
      <c r="F30" s="804"/>
      <c r="G30" s="804"/>
      <c r="H30" s="804"/>
      <c r="I30" s="804"/>
      <c r="J30" s="804"/>
      <c r="K30" s="804"/>
      <c r="L30" s="804"/>
      <c r="M30" s="804"/>
      <c r="N30" s="804"/>
      <c r="O30" s="804"/>
      <c r="P30" s="805"/>
      <c r="Q30" s="806">
        <v>6796</v>
      </c>
      <c r="R30" s="807"/>
      <c r="S30" s="807"/>
      <c r="T30" s="807"/>
      <c r="U30" s="807"/>
      <c r="V30" s="807">
        <v>6716</v>
      </c>
      <c r="W30" s="807"/>
      <c r="X30" s="807"/>
      <c r="Y30" s="807"/>
      <c r="Z30" s="807"/>
      <c r="AA30" s="807">
        <v>80</v>
      </c>
      <c r="AB30" s="807"/>
      <c r="AC30" s="807"/>
      <c r="AD30" s="807"/>
      <c r="AE30" s="808"/>
      <c r="AF30" s="809">
        <v>79</v>
      </c>
      <c r="AG30" s="810"/>
      <c r="AH30" s="810"/>
      <c r="AI30" s="810"/>
      <c r="AJ30" s="811"/>
      <c r="AK30" s="878">
        <v>993</v>
      </c>
      <c r="AL30" s="879"/>
      <c r="AM30" s="879"/>
      <c r="AN30" s="879"/>
      <c r="AO30" s="879"/>
      <c r="AP30" s="879" t="s">
        <v>614</v>
      </c>
      <c r="AQ30" s="879"/>
      <c r="AR30" s="879"/>
      <c r="AS30" s="879"/>
      <c r="AT30" s="879"/>
      <c r="AU30" s="879" t="s">
        <v>614</v>
      </c>
      <c r="AV30" s="879"/>
      <c r="AW30" s="879"/>
      <c r="AX30" s="879"/>
      <c r="AY30" s="879"/>
      <c r="AZ30" s="880" t="s">
        <v>614</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405</v>
      </c>
      <c r="C31" s="804"/>
      <c r="D31" s="804"/>
      <c r="E31" s="804"/>
      <c r="F31" s="804"/>
      <c r="G31" s="804"/>
      <c r="H31" s="804"/>
      <c r="I31" s="804"/>
      <c r="J31" s="804"/>
      <c r="K31" s="804"/>
      <c r="L31" s="804"/>
      <c r="M31" s="804"/>
      <c r="N31" s="804"/>
      <c r="O31" s="804"/>
      <c r="P31" s="805"/>
      <c r="Q31" s="806">
        <v>854</v>
      </c>
      <c r="R31" s="807"/>
      <c r="S31" s="807"/>
      <c r="T31" s="807"/>
      <c r="U31" s="807"/>
      <c r="V31" s="807">
        <v>851</v>
      </c>
      <c r="W31" s="807"/>
      <c r="X31" s="807"/>
      <c r="Y31" s="807"/>
      <c r="Z31" s="807"/>
      <c r="AA31" s="807">
        <v>3</v>
      </c>
      <c r="AB31" s="807"/>
      <c r="AC31" s="807"/>
      <c r="AD31" s="807"/>
      <c r="AE31" s="808"/>
      <c r="AF31" s="809">
        <v>3</v>
      </c>
      <c r="AG31" s="810"/>
      <c r="AH31" s="810"/>
      <c r="AI31" s="810"/>
      <c r="AJ31" s="811"/>
      <c r="AK31" s="878">
        <v>255</v>
      </c>
      <c r="AL31" s="879"/>
      <c r="AM31" s="879"/>
      <c r="AN31" s="879"/>
      <c r="AO31" s="879"/>
      <c r="AP31" s="879" t="s">
        <v>614</v>
      </c>
      <c r="AQ31" s="879"/>
      <c r="AR31" s="879"/>
      <c r="AS31" s="879"/>
      <c r="AT31" s="879"/>
      <c r="AU31" s="879" t="s">
        <v>614</v>
      </c>
      <c r="AV31" s="879"/>
      <c r="AW31" s="879"/>
      <c r="AX31" s="879"/>
      <c r="AY31" s="879"/>
      <c r="AZ31" s="880" t="s">
        <v>614</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406</v>
      </c>
      <c r="C32" s="804"/>
      <c r="D32" s="804"/>
      <c r="E32" s="804"/>
      <c r="F32" s="804"/>
      <c r="G32" s="804"/>
      <c r="H32" s="804"/>
      <c r="I32" s="804"/>
      <c r="J32" s="804"/>
      <c r="K32" s="804"/>
      <c r="L32" s="804"/>
      <c r="M32" s="804"/>
      <c r="N32" s="804"/>
      <c r="O32" s="804"/>
      <c r="P32" s="805"/>
      <c r="Q32" s="806">
        <v>668</v>
      </c>
      <c r="R32" s="807"/>
      <c r="S32" s="807"/>
      <c r="T32" s="807"/>
      <c r="U32" s="807"/>
      <c r="V32" s="807">
        <v>637</v>
      </c>
      <c r="W32" s="807"/>
      <c r="X32" s="807"/>
      <c r="Y32" s="807"/>
      <c r="Z32" s="807"/>
      <c r="AA32" s="807">
        <v>31</v>
      </c>
      <c r="AB32" s="807"/>
      <c r="AC32" s="807"/>
      <c r="AD32" s="807"/>
      <c r="AE32" s="808"/>
      <c r="AF32" s="809">
        <v>31</v>
      </c>
      <c r="AG32" s="810"/>
      <c r="AH32" s="810"/>
      <c r="AI32" s="810"/>
      <c r="AJ32" s="811"/>
      <c r="AK32" s="878">
        <v>40</v>
      </c>
      <c r="AL32" s="879"/>
      <c r="AM32" s="879"/>
      <c r="AN32" s="879"/>
      <c r="AO32" s="879"/>
      <c r="AP32" s="879">
        <v>517</v>
      </c>
      <c r="AQ32" s="879"/>
      <c r="AR32" s="879"/>
      <c r="AS32" s="879"/>
      <c r="AT32" s="879"/>
      <c r="AU32" s="879">
        <v>24</v>
      </c>
      <c r="AV32" s="879"/>
      <c r="AW32" s="879"/>
      <c r="AX32" s="879"/>
      <c r="AY32" s="879"/>
      <c r="AZ32" s="880" t="s">
        <v>614</v>
      </c>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407</v>
      </c>
      <c r="C33" s="804"/>
      <c r="D33" s="804"/>
      <c r="E33" s="804"/>
      <c r="F33" s="804"/>
      <c r="G33" s="804"/>
      <c r="H33" s="804"/>
      <c r="I33" s="804"/>
      <c r="J33" s="804"/>
      <c r="K33" s="804"/>
      <c r="L33" s="804"/>
      <c r="M33" s="804"/>
      <c r="N33" s="804"/>
      <c r="O33" s="804"/>
      <c r="P33" s="805"/>
      <c r="Q33" s="806">
        <v>1342</v>
      </c>
      <c r="R33" s="807"/>
      <c r="S33" s="807"/>
      <c r="T33" s="807"/>
      <c r="U33" s="807"/>
      <c r="V33" s="807">
        <v>1497</v>
      </c>
      <c r="W33" s="807"/>
      <c r="X33" s="807"/>
      <c r="Y33" s="807"/>
      <c r="Z33" s="807"/>
      <c r="AA33" s="807">
        <v>-155</v>
      </c>
      <c r="AB33" s="807"/>
      <c r="AC33" s="807"/>
      <c r="AD33" s="807"/>
      <c r="AE33" s="808"/>
      <c r="AF33" s="809">
        <v>1232</v>
      </c>
      <c r="AG33" s="810"/>
      <c r="AH33" s="810"/>
      <c r="AI33" s="810"/>
      <c r="AJ33" s="811"/>
      <c r="AK33" s="878">
        <v>497</v>
      </c>
      <c r="AL33" s="879"/>
      <c r="AM33" s="879"/>
      <c r="AN33" s="879"/>
      <c r="AO33" s="879"/>
      <c r="AP33" s="879">
        <v>9258</v>
      </c>
      <c r="AQ33" s="879"/>
      <c r="AR33" s="879"/>
      <c r="AS33" s="879"/>
      <c r="AT33" s="879"/>
      <c r="AU33" s="879">
        <v>3685</v>
      </c>
      <c r="AV33" s="879"/>
      <c r="AW33" s="879"/>
      <c r="AX33" s="879"/>
      <c r="AY33" s="879"/>
      <c r="AZ33" s="880" t="s">
        <v>614</v>
      </c>
      <c r="BA33" s="880"/>
      <c r="BB33" s="880"/>
      <c r="BC33" s="880"/>
      <c r="BD33" s="880"/>
      <c r="BE33" s="876" t="s">
        <v>408</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409</v>
      </c>
      <c r="C34" s="804"/>
      <c r="D34" s="804"/>
      <c r="E34" s="804"/>
      <c r="F34" s="804"/>
      <c r="G34" s="804"/>
      <c r="H34" s="804"/>
      <c r="I34" s="804"/>
      <c r="J34" s="804"/>
      <c r="K34" s="804"/>
      <c r="L34" s="804"/>
      <c r="M34" s="804"/>
      <c r="N34" s="804"/>
      <c r="O34" s="804"/>
      <c r="P34" s="805"/>
      <c r="Q34" s="806">
        <v>2466</v>
      </c>
      <c r="R34" s="807"/>
      <c r="S34" s="807"/>
      <c r="T34" s="807"/>
      <c r="U34" s="807"/>
      <c r="V34" s="807">
        <v>2486</v>
      </c>
      <c r="W34" s="807"/>
      <c r="X34" s="807"/>
      <c r="Y34" s="807"/>
      <c r="Z34" s="807"/>
      <c r="AA34" s="807">
        <v>-20</v>
      </c>
      <c r="AB34" s="807"/>
      <c r="AC34" s="807"/>
      <c r="AD34" s="807"/>
      <c r="AE34" s="808"/>
      <c r="AF34" s="809">
        <v>147</v>
      </c>
      <c r="AG34" s="810"/>
      <c r="AH34" s="810"/>
      <c r="AI34" s="810"/>
      <c r="AJ34" s="811"/>
      <c r="AK34" s="878">
        <v>1280</v>
      </c>
      <c r="AL34" s="879"/>
      <c r="AM34" s="879"/>
      <c r="AN34" s="879"/>
      <c r="AO34" s="879"/>
      <c r="AP34" s="879">
        <v>23628</v>
      </c>
      <c r="AQ34" s="879"/>
      <c r="AR34" s="879"/>
      <c r="AS34" s="879"/>
      <c r="AT34" s="879"/>
      <c r="AU34" s="879">
        <v>20935</v>
      </c>
      <c r="AV34" s="879"/>
      <c r="AW34" s="879"/>
      <c r="AX34" s="879"/>
      <c r="AY34" s="879"/>
      <c r="AZ34" s="880" t="s">
        <v>614</v>
      </c>
      <c r="BA34" s="880"/>
      <c r="BB34" s="880"/>
      <c r="BC34" s="880"/>
      <c r="BD34" s="880"/>
      <c r="BE34" s="876" t="s">
        <v>408</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410</v>
      </c>
      <c r="C35" s="804"/>
      <c r="D35" s="804"/>
      <c r="E35" s="804"/>
      <c r="F35" s="804"/>
      <c r="G35" s="804"/>
      <c r="H35" s="804"/>
      <c r="I35" s="804"/>
      <c r="J35" s="804"/>
      <c r="K35" s="804"/>
      <c r="L35" s="804"/>
      <c r="M35" s="804"/>
      <c r="N35" s="804"/>
      <c r="O35" s="804"/>
      <c r="P35" s="805"/>
      <c r="Q35" s="806">
        <v>7176</v>
      </c>
      <c r="R35" s="807"/>
      <c r="S35" s="807"/>
      <c r="T35" s="807"/>
      <c r="U35" s="807"/>
      <c r="V35" s="807">
        <v>7382</v>
      </c>
      <c r="W35" s="807"/>
      <c r="X35" s="807"/>
      <c r="Y35" s="807"/>
      <c r="Z35" s="807"/>
      <c r="AA35" s="807">
        <v>-206</v>
      </c>
      <c r="AB35" s="807"/>
      <c r="AC35" s="807"/>
      <c r="AD35" s="807"/>
      <c r="AE35" s="808"/>
      <c r="AF35" s="809">
        <v>-523</v>
      </c>
      <c r="AG35" s="810"/>
      <c r="AH35" s="810"/>
      <c r="AI35" s="810"/>
      <c r="AJ35" s="811"/>
      <c r="AK35" s="878">
        <v>1215</v>
      </c>
      <c r="AL35" s="879"/>
      <c r="AM35" s="879"/>
      <c r="AN35" s="879"/>
      <c r="AO35" s="879"/>
      <c r="AP35" s="879">
        <v>7137</v>
      </c>
      <c r="AQ35" s="879"/>
      <c r="AR35" s="879"/>
      <c r="AS35" s="879"/>
      <c r="AT35" s="879"/>
      <c r="AU35" s="879">
        <v>4218</v>
      </c>
      <c r="AV35" s="879"/>
      <c r="AW35" s="879"/>
      <c r="AX35" s="879"/>
      <c r="AY35" s="879"/>
      <c r="AZ35" s="880">
        <v>8.6</v>
      </c>
      <c r="BA35" s="880"/>
      <c r="BB35" s="880"/>
      <c r="BC35" s="880"/>
      <c r="BD35" s="880"/>
      <c r="BE35" s="876" t="s">
        <v>411</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412</v>
      </c>
      <c r="C36" s="804"/>
      <c r="D36" s="804"/>
      <c r="E36" s="804"/>
      <c r="F36" s="804"/>
      <c r="G36" s="804"/>
      <c r="H36" s="804"/>
      <c r="I36" s="804"/>
      <c r="J36" s="804"/>
      <c r="K36" s="804"/>
      <c r="L36" s="804"/>
      <c r="M36" s="804"/>
      <c r="N36" s="804"/>
      <c r="O36" s="804"/>
      <c r="P36" s="805"/>
      <c r="Q36" s="806">
        <v>63</v>
      </c>
      <c r="R36" s="807"/>
      <c r="S36" s="807"/>
      <c r="T36" s="807"/>
      <c r="U36" s="807"/>
      <c r="V36" s="807">
        <v>45</v>
      </c>
      <c r="W36" s="807"/>
      <c r="X36" s="807"/>
      <c r="Y36" s="807"/>
      <c r="Z36" s="807"/>
      <c r="AA36" s="807">
        <v>18</v>
      </c>
      <c r="AB36" s="807"/>
      <c r="AC36" s="807"/>
      <c r="AD36" s="807"/>
      <c r="AE36" s="808"/>
      <c r="AF36" s="809">
        <v>18</v>
      </c>
      <c r="AG36" s="810"/>
      <c r="AH36" s="810"/>
      <c r="AI36" s="810"/>
      <c r="AJ36" s="811"/>
      <c r="AK36" s="878" t="s">
        <v>624</v>
      </c>
      <c r="AL36" s="879"/>
      <c r="AM36" s="879"/>
      <c r="AN36" s="879"/>
      <c r="AO36" s="879"/>
      <c r="AP36" s="879">
        <v>292</v>
      </c>
      <c r="AQ36" s="879"/>
      <c r="AR36" s="879"/>
      <c r="AS36" s="879"/>
      <c r="AT36" s="879"/>
      <c r="AU36" s="879" t="s">
        <v>614</v>
      </c>
      <c r="AV36" s="879"/>
      <c r="AW36" s="879"/>
      <c r="AX36" s="879"/>
      <c r="AY36" s="879"/>
      <c r="AZ36" s="880" t="s">
        <v>614</v>
      </c>
      <c r="BA36" s="880"/>
      <c r="BB36" s="880"/>
      <c r="BC36" s="880"/>
      <c r="BD36" s="880"/>
      <c r="BE36" s="876" t="s">
        <v>413</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t="s">
        <v>414</v>
      </c>
      <c r="C37" s="804"/>
      <c r="D37" s="804"/>
      <c r="E37" s="804"/>
      <c r="F37" s="804"/>
      <c r="G37" s="804"/>
      <c r="H37" s="804"/>
      <c r="I37" s="804"/>
      <c r="J37" s="804"/>
      <c r="K37" s="804"/>
      <c r="L37" s="804"/>
      <c r="M37" s="804"/>
      <c r="N37" s="804"/>
      <c r="O37" s="804"/>
      <c r="P37" s="805"/>
      <c r="Q37" s="806">
        <v>22</v>
      </c>
      <c r="R37" s="807"/>
      <c r="S37" s="807"/>
      <c r="T37" s="807"/>
      <c r="U37" s="807"/>
      <c r="V37" s="807">
        <v>15</v>
      </c>
      <c r="W37" s="807"/>
      <c r="X37" s="807"/>
      <c r="Y37" s="807"/>
      <c r="Z37" s="807"/>
      <c r="AA37" s="807">
        <v>7</v>
      </c>
      <c r="AB37" s="807"/>
      <c r="AC37" s="807"/>
      <c r="AD37" s="807"/>
      <c r="AE37" s="808"/>
      <c r="AF37" s="809">
        <v>29</v>
      </c>
      <c r="AG37" s="810"/>
      <c r="AH37" s="810"/>
      <c r="AI37" s="810"/>
      <c r="AJ37" s="811"/>
      <c r="AK37" s="878" t="s">
        <v>624</v>
      </c>
      <c r="AL37" s="879"/>
      <c r="AM37" s="879"/>
      <c r="AN37" s="879"/>
      <c r="AO37" s="879"/>
      <c r="AP37" s="879" t="s">
        <v>614</v>
      </c>
      <c r="AQ37" s="879"/>
      <c r="AR37" s="879"/>
      <c r="AS37" s="879"/>
      <c r="AT37" s="879"/>
      <c r="AU37" s="879" t="s">
        <v>614</v>
      </c>
      <c r="AV37" s="879"/>
      <c r="AW37" s="879"/>
      <c r="AX37" s="879"/>
      <c r="AY37" s="879"/>
      <c r="AZ37" s="880" t="s">
        <v>614</v>
      </c>
      <c r="BA37" s="880"/>
      <c r="BB37" s="880"/>
      <c r="BC37" s="880"/>
      <c r="BD37" s="880"/>
      <c r="BE37" s="876" t="s">
        <v>415</v>
      </c>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t="s">
        <v>416</v>
      </c>
      <c r="C38" s="804"/>
      <c r="D38" s="804"/>
      <c r="E38" s="804"/>
      <c r="F38" s="804"/>
      <c r="G38" s="804"/>
      <c r="H38" s="804"/>
      <c r="I38" s="804"/>
      <c r="J38" s="804"/>
      <c r="K38" s="804"/>
      <c r="L38" s="804"/>
      <c r="M38" s="804"/>
      <c r="N38" s="804"/>
      <c r="O38" s="804"/>
      <c r="P38" s="805"/>
      <c r="Q38" s="806">
        <v>45</v>
      </c>
      <c r="R38" s="807"/>
      <c r="S38" s="807"/>
      <c r="T38" s="807"/>
      <c r="U38" s="807"/>
      <c r="V38" s="807">
        <v>0</v>
      </c>
      <c r="W38" s="807"/>
      <c r="X38" s="807"/>
      <c r="Y38" s="807"/>
      <c r="Z38" s="807"/>
      <c r="AA38" s="807">
        <v>45</v>
      </c>
      <c r="AB38" s="807"/>
      <c r="AC38" s="807"/>
      <c r="AD38" s="807"/>
      <c r="AE38" s="808"/>
      <c r="AF38" s="809">
        <v>46</v>
      </c>
      <c r="AG38" s="810"/>
      <c r="AH38" s="810"/>
      <c r="AI38" s="810"/>
      <c r="AJ38" s="811"/>
      <c r="AK38" s="878" t="s">
        <v>624</v>
      </c>
      <c r="AL38" s="879"/>
      <c r="AM38" s="879"/>
      <c r="AN38" s="879"/>
      <c r="AO38" s="879"/>
      <c r="AP38" s="879" t="s">
        <v>614</v>
      </c>
      <c r="AQ38" s="879"/>
      <c r="AR38" s="879"/>
      <c r="AS38" s="879"/>
      <c r="AT38" s="879"/>
      <c r="AU38" s="879" t="s">
        <v>614</v>
      </c>
      <c r="AV38" s="879"/>
      <c r="AW38" s="879"/>
      <c r="AX38" s="879"/>
      <c r="AY38" s="879"/>
      <c r="AZ38" s="880" t="s">
        <v>614</v>
      </c>
      <c r="BA38" s="880"/>
      <c r="BB38" s="880"/>
      <c r="BC38" s="880"/>
      <c r="BD38" s="880"/>
      <c r="BE38" s="876" t="s">
        <v>415</v>
      </c>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417</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390</v>
      </c>
      <c r="B63" s="838" t="s">
        <v>418</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1495</v>
      </c>
      <c r="AG63" s="890"/>
      <c r="AH63" s="890"/>
      <c r="AI63" s="890"/>
      <c r="AJ63" s="891"/>
      <c r="AK63" s="892"/>
      <c r="AL63" s="887"/>
      <c r="AM63" s="887"/>
      <c r="AN63" s="887"/>
      <c r="AO63" s="887"/>
      <c r="AP63" s="890">
        <v>41165</v>
      </c>
      <c r="AQ63" s="890"/>
      <c r="AR63" s="890"/>
      <c r="AS63" s="890"/>
      <c r="AT63" s="890"/>
      <c r="AU63" s="890">
        <v>29010</v>
      </c>
      <c r="AV63" s="890"/>
      <c r="AW63" s="890"/>
      <c r="AX63" s="890"/>
      <c r="AY63" s="890"/>
      <c r="AZ63" s="894"/>
      <c r="BA63" s="894"/>
      <c r="BB63" s="894"/>
      <c r="BC63" s="894"/>
      <c r="BD63" s="894"/>
      <c r="BE63" s="895"/>
      <c r="BF63" s="895"/>
      <c r="BG63" s="895"/>
      <c r="BH63" s="895"/>
      <c r="BI63" s="896"/>
      <c r="BJ63" s="897" t="s">
        <v>128</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420</v>
      </c>
      <c r="B66" s="789"/>
      <c r="C66" s="789"/>
      <c r="D66" s="789"/>
      <c r="E66" s="789"/>
      <c r="F66" s="789"/>
      <c r="G66" s="789"/>
      <c r="H66" s="789"/>
      <c r="I66" s="789"/>
      <c r="J66" s="789"/>
      <c r="K66" s="789"/>
      <c r="L66" s="789"/>
      <c r="M66" s="789"/>
      <c r="N66" s="789"/>
      <c r="O66" s="789"/>
      <c r="P66" s="790"/>
      <c r="Q66" s="765" t="s">
        <v>394</v>
      </c>
      <c r="R66" s="766"/>
      <c r="S66" s="766"/>
      <c r="T66" s="766"/>
      <c r="U66" s="767"/>
      <c r="V66" s="765" t="s">
        <v>421</v>
      </c>
      <c r="W66" s="766"/>
      <c r="X66" s="766"/>
      <c r="Y66" s="766"/>
      <c r="Z66" s="767"/>
      <c r="AA66" s="765" t="s">
        <v>422</v>
      </c>
      <c r="AB66" s="766"/>
      <c r="AC66" s="766"/>
      <c r="AD66" s="766"/>
      <c r="AE66" s="767"/>
      <c r="AF66" s="900" t="s">
        <v>423</v>
      </c>
      <c r="AG66" s="861"/>
      <c r="AH66" s="861"/>
      <c r="AI66" s="861"/>
      <c r="AJ66" s="901"/>
      <c r="AK66" s="765" t="s">
        <v>398</v>
      </c>
      <c r="AL66" s="789"/>
      <c r="AM66" s="789"/>
      <c r="AN66" s="789"/>
      <c r="AO66" s="790"/>
      <c r="AP66" s="765" t="s">
        <v>424</v>
      </c>
      <c r="AQ66" s="766"/>
      <c r="AR66" s="766"/>
      <c r="AS66" s="766"/>
      <c r="AT66" s="767"/>
      <c r="AU66" s="765" t="s">
        <v>425</v>
      </c>
      <c r="AV66" s="766"/>
      <c r="AW66" s="766"/>
      <c r="AX66" s="766"/>
      <c r="AY66" s="767"/>
      <c r="AZ66" s="765" t="s">
        <v>378</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605</v>
      </c>
      <c r="C68" s="918"/>
      <c r="D68" s="918"/>
      <c r="E68" s="918"/>
      <c r="F68" s="918"/>
      <c r="G68" s="918"/>
      <c r="H68" s="918"/>
      <c r="I68" s="918"/>
      <c r="J68" s="918"/>
      <c r="K68" s="918"/>
      <c r="L68" s="918"/>
      <c r="M68" s="918"/>
      <c r="N68" s="918"/>
      <c r="O68" s="918"/>
      <c r="P68" s="919"/>
      <c r="Q68" s="920">
        <v>3939</v>
      </c>
      <c r="R68" s="914"/>
      <c r="S68" s="914"/>
      <c r="T68" s="914"/>
      <c r="U68" s="914"/>
      <c r="V68" s="914">
        <v>3809</v>
      </c>
      <c r="W68" s="914"/>
      <c r="X68" s="914"/>
      <c r="Y68" s="914"/>
      <c r="Z68" s="914"/>
      <c r="AA68" s="914">
        <v>130</v>
      </c>
      <c r="AB68" s="914"/>
      <c r="AC68" s="914"/>
      <c r="AD68" s="914"/>
      <c r="AE68" s="914"/>
      <c r="AF68" s="914">
        <v>130</v>
      </c>
      <c r="AG68" s="914"/>
      <c r="AH68" s="914"/>
      <c r="AI68" s="914"/>
      <c r="AJ68" s="914"/>
      <c r="AK68" s="914" t="s">
        <v>613</v>
      </c>
      <c r="AL68" s="914"/>
      <c r="AM68" s="914"/>
      <c r="AN68" s="914"/>
      <c r="AO68" s="914"/>
      <c r="AP68" s="914" t="s">
        <v>530</v>
      </c>
      <c r="AQ68" s="914"/>
      <c r="AR68" s="914"/>
      <c r="AS68" s="914"/>
      <c r="AT68" s="914"/>
      <c r="AU68" s="914" t="s">
        <v>530</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606</v>
      </c>
      <c r="C69" s="922"/>
      <c r="D69" s="922"/>
      <c r="E69" s="922"/>
      <c r="F69" s="922"/>
      <c r="G69" s="922"/>
      <c r="H69" s="922"/>
      <c r="I69" s="922"/>
      <c r="J69" s="922"/>
      <c r="K69" s="922"/>
      <c r="L69" s="922"/>
      <c r="M69" s="922"/>
      <c r="N69" s="922"/>
      <c r="O69" s="922"/>
      <c r="P69" s="923"/>
      <c r="Q69" s="924">
        <v>1018</v>
      </c>
      <c r="R69" s="879"/>
      <c r="S69" s="879"/>
      <c r="T69" s="879"/>
      <c r="U69" s="879"/>
      <c r="V69" s="879">
        <v>933</v>
      </c>
      <c r="W69" s="879"/>
      <c r="X69" s="879"/>
      <c r="Y69" s="879"/>
      <c r="Z69" s="879"/>
      <c r="AA69" s="879">
        <v>85</v>
      </c>
      <c r="AB69" s="879"/>
      <c r="AC69" s="879"/>
      <c r="AD69" s="879"/>
      <c r="AE69" s="879"/>
      <c r="AF69" s="879">
        <v>85</v>
      </c>
      <c r="AG69" s="879"/>
      <c r="AH69" s="879"/>
      <c r="AI69" s="879"/>
      <c r="AJ69" s="879"/>
      <c r="AK69" s="879" t="s">
        <v>613</v>
      </c>
      <c r="AL69" s="879"/>
      <c r="AM69" s="879"/>
      <c r="AN69" s="879"/>
      <c r="AO69" s="879"/>
      <c r="AP69" s="879" t="s">
        <v>530</v>
      </c>
      <c r="AQ69" s="879"/>
      <c r="AR69" s="879"/>
      <c r="AS69" s="879"/>
      <c r="AT69" s="879"/>
      <c r="AU69" s="879" t="s">
        <v>530</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607</v>
      </c>
      <c r="C70" s="922"/>
      <c r="D70" s="922"/>
      <c r="E70" s="922"/>
      <c r="F70" s="922"/>
      <c r="G70" s="922"/>
      <c r="H70" s="922"/>
      <c r="I70" s="922"/>
      <c r="J70" s="922"/>
      <c r="K70" s="922"/>
      <c r="L70" s="922"/>
      <c r="M70" s="922"/>
      <c r="N70" s="922"/>
      <c r="O70" s="922"/>
      <c r="P70" s="923"/>
      <c r="Q70" s="924">
        <v>374458</v>
      </c>
      <c r="R70" s="879"/>
      <c r="S70" s="879"/>
      <c r="T70" s="879"/>
      <c r="U70" s="879"/>
      <c r="V70" s="879">
        <v>355411</v>
      </c>
      <c r="W70" s="879"/>
      <c r="X70" s="879"/>
      <c r="Y70" s="879"/>
      <c r="Z70" s="879"/>
      <c r="AA70" s="879">
        <v>19047</v>
      </c>
      <c r="AB70" s="879"/>
      <c r="AC70" s="879"/>
      <c r="AD70" s="879"/>
      <c r="AE70" s="879"/>
      <c r="AF70" s="879">
        <v>19047</v>
      </c>
      <c r="AG70" s="879"/>
      <c r="AH70" s="879"/>
      <c r="AI70" s="879"/>
      <c r="AJ70" s="879"/>
      <c r="AK70" s="879">
        <v>47</v>
      </c>
      <c r="AL70" s="879"/>
      <c r="AM70" s="879"/>
      <c r="AN70" s="879"/>
      <c r="AO70" s="879"/>
      <c r="AP70" s="879" t="s">
        <v>530</v>
      </c>
      <c r="AQ70" s="879"/>
      <c r="AR70" s="879"/>
      <c r="AS70" s="879"/>
      <c r="AT70" s="879"/>
      <c r="AU70" s="879" t="s">
        <v>530</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608</v>
      </c>
      <c r="C71" s="922"/>
      <c r="D71" s="922"/>
      <c r="E71" s="922"/>
      <c r="F71" s="922"/>
      <c r="G71" s="922"/>
      <c r="H71" s="922"/>
      <c r="I71" s="922"/>
      <c r="J71" s="922"/>
      <c r="K71" s="922"/>
      <c r="L71" s="922"/>
      <c r="M71" s="922"/>
      <c r="N71" s="922"/>
      <c r="O71" s="922"/>
      <c r="P71" s="923"/>
      <c r="Q71" s="924">
        <v>54</v>
      </c>
      <c r="R71" s="879"/>
      <c r="S71" s="879"/>
      <c r="T71" s="879"/>
      <c r="U71" s="879"/>
      <c r="V71" s="879">
        <v>52</v>
      </c>
      <c r="W71" s="879"/>
      <c r="X71" s="879"/>
      <c r="Y71" s="879"/>
      <c r="Z71" s="879"/>
      <c r="AA71" s="879">
        <v>2</v>
      </c>
      <c r="AB71" s="879"/>
      <c r="AC71" s="879"/>
      <c r="AD71" s="879"/>
      <c r="AE71" s="879"/>
      <c r="AF71" s="879">
        <v>2</v>
      </c>
      <c r="AG71" s="879"/>
      <c r="AH71" s="879"/>
      <c r="AI71" s="879"/>
      <c r="AJ71" s="879"/>
      <c r="AK71" s="879">
        <v>46</v>
      </c>
      <c r="AL71" s="879"/>
      <c r="AM71" s="879"/>
      <c r="AN71" s="879"/>
      <c r="AO71" s="879"/>
      <c r="AP71" s="879" t="s">
        <v>530</v>
      </c>
      <c r="AQ71" s="879"/>
      <c r="AR71" s="879"/>
      <c r="AS71" s="879"/>
      <c r="AT71" s="879"/>
      <c r="AU71" s="879" t="s">
        <v>530</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609</v>
      </c>
      <c r="C72" s="922"/>
      <c r="D72" s="922"/>
      <c r="E72" s="922"/>
      <c r="F72" s="922"/>
      <c r="G72" s="922"/>
      <c r="H72" s="922"/>
      <c r="I72" s="922"/>
      <c r="J72" s="922"/>
      <c r="K72" s="922"/>
      <c r="L72" s="922"/>
      <c r="M72" s="922"/>
      <c r="N72" s="922"/>
      <c r="O72" s="922"/>
      <c r="P72" s="923"/>
      <c r="Q72" s="924">
        <v>837</v>
      </c>
      <c r="R72" s="879"/>
      <c r="S72" s="879"/>
      <c r="T72" s="879"/>
      <c r="U72" s="879"/>
      <c r="V72" s="879">
        <v>127</v>
      </c>
      <c r="W72" s="879"/>
      <c r="X72" s="879"/>
      <c r="Y72" s="879"/>
      <c r="Z72" s="879"/>
      <c r="AA72" s="879">
        <v>710</v>
      </c>
      <c r="AB72" s="879"/>
      <c r="AC72" s="879"/>
      <c r="AD72" s="879"/>
      <c r="AE72" s="879"/>
      <c r="AF72" s="879">
        <v>710</v>
      </c>
      <c r="AG72" s="879"/>
      <c r="AH72" s="879"/>
      <c r="AI72" s="879"/>
      <c r="AJ72" s="879"/>
      <c r="AK72" s="879">
        <v>30</v>
      </c>
      <c r="AL72" s="879"/>
      <c r="AM72" s="879"/>
      <c r="AN72" s="879"/>
      <c r="AO72" s="879"/>
      <c r="AP72" s="879">
        <v>8</v>
      </c>
      <c r="AQ72" s="879"/>
      <c r="AR72" s="879"/>
      <c r="AS72" s="879"/>
      <c r="AT72" s="879"/>
      <c r="AU72" s="879">
        <v>1</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610</v>
      </c>
      <c r="C73" s="922"/>
      <c r="D73" s="922"/>
      <c r="E73" s="922"/>
      <c r="F73" s="922"/>
      <c r="G73" s="922"/>
      <c r="H73" s="922"/>
      <c r="I73" s="922"/>
      <c r="J73" s="922"/>
      <c r="K73" s="922"/>
      <c r="L73" s="922"/>
      <c r="M73" s="922"/>
      <c r="N73" s="922"/>
      <c r="O73" s="922"/>
      <c r="P73" s="923"/>
      <c r="Q73" s="924">
        <v>98</v>
      </c>
      <c r="R73" s="879"/>
      <c r="S73" s="879"/>
      <c r="T73" s="879"/>
      <c r="U73" s="879"/>
      <c r="V73" s="879">
        <v>92</v>
      </c>
      <c r="W73" s="879"/>
      <c r="X73" s="879"/>
      <c r="Y73" s="879"/>
      <c r="Z73" s="879"/>
      <c r="AA73" s="879">
        <v>6</v>
      </c>
      <c r="AB73" s="879"/>
      <c r="AC73" s="879"/>
      <c r="AD73" s="879"/>
      <c r="AE73" s="879"/>
      <c r="AF73" s="879">
        <v>6</v>
      </c>
      <c r="AG73" s="879"/>
      <c r="AH73" s="879"/>
      <c r="AI73" s="879"/>
      <c r="AJ73" s="879"/>
      <c r="AK73" s="879" t="s">
        <v>530</v>
      </c>
      <c r="AL73" s="879"/>
      <c r="AM73" s="879"/>
      <c r="AN73" s="879"/>
      <c r="AO73" s="879"/>
      <c r="AP73" s="879" t="s">
        <v>530</v>
      </c>
      <c r="AQ73" s="879"/>
      <c r="AR73" s="879"/>
      <c r="AS73" s="879"/>
      <c r="AT73" s="879"/>
      <c r="AU73" s="879" t="s">
        <v>530</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611</v>
      </c>
      <c r="C74" s="922"/>
      <c r="D74" s="922"/>
      <c r="E74" s="922"/>
      <c r="F74" s="922"/>
      <c r="G74" s="922"/>
      <c r="H74" s="922"/>
      <c r="I74" s="922"/>
      <c r="J74" s="922"/>
      <c r="K74" s="922"/>
      <c r="L74" s="922"/>
      <c r="M74" s="922"/>
      <c r="N74" s="922"/>
      <c r="O74" s="922"/>
      <c r="P74" s="923"/>
      <c r="Q74" s="924">
        <v>3</v>
      </c>
      <c r="R74" s="879"/>
      <c r="S74" s="879"/>
      <c r="T74" s="879"/>
      <c r="U74" s="879"/>
      <c r="V74" s="879">
        <v>1</v>
      </c>
      <c r="W74" s="879"/>
      <c r="X74" s="879"/>
      <c r="Y74" s="879"/>
      <c r="Z74" s="879"/>
      <c r="AA74" s="879">
        <v>2</v>
      </c>
      <c r="AB74" s="879"/>
      <c r="AC74" s="879"/>
      <c r="AD74" s="879"/>
      <c r="AE74" s="879"/>
      <c r="AF74" s="879">
        <v>2</v>
      </c>
      <c r="AG74" s="879"/>
      <c r="AH74" s="879"/>
      <c r="AI74" s="879"/>
      <c r="AJ74" s="879"/>
      <c r="AK74" s="879" t="s">
        <v>530</v>
      </c>
      <c r="AL74" s="879"/>
      <c r="AM74" s="879"/>
      <c r="AN74" s="879"/>
      <c r="AO74" s="879"/>
      <c r="AP74" s="879" t="s">
        <v>530</v>
      </c>
      <c r="AQ74" s="879"/>
      <c r="AR74" s="879"/>
      <c r="AS74" s="879"/>
      <c r="AT74" s="879"/>
      <c r="AU74" s="879" t="s">
        <v>530</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612</v>
      </c>
      <c r="C75" s="922"/>
      <c r="D75" s="922"/>
      <c r="E75" s="922"/>
      <c r="F75" s="922"/>
      <c r="G75" s="922"/>
      <c r="H75" s="922"/>
      <c r="I75" s="922"/>
      <c r="J75" s="922"/>
      <c r="K75" s="922"/>
      <c r="L75" s="922"/>
      <c r="M75" s="922"/>
      <c r="N75" s="922"/>
      <c r="O75" s="922"/>
      <c r="P75" s="923"/>
      <c r="Q75" s="927">
        <v>2553</v>
      </c>
      <c r="R75" s="928"/>
      <c r="S75" s="928"/>
      <c r="T75" s="928"/>
      <c r="U75" s="878"/>
      <c r="V75" s="929">
        <v>2552</v>
      </c>
      <c r="W75" s="928"/>
      <c r="X75" s="928"/>
      <c r="Y75" s="928"/>
      <c r="Z75" s="878"/>
      <c r="AA75" s="929">
        <v>1</v>
      </c>
      <c r="AB75" s="928"/>
      <c r="AC75" s="928"/>
      <c r="AD75" s="928"/>
      <c r="AE75" s="878"/>
      <c r="AF75" s="929">
        <v>1</v>
      </c>
      <c r="AG75" s="928"/>
      <c r="AH75" s="928"/>
      <c r="AI75" s="928"/>
      <c r="AJ75" s="878"/>
      <c r="AK75" s="929" t="s">
        <v>530</v>
      </c>
      <c r="AL75" s="928"/>
      <c r="AM75" s="928"/>
      <c r="AN75" s="928"/>
      <c r="AO75" s="878"/>
      <c r="AP75" s="929" t="s">
        <v>530</v>
      </c>
      <c r="AQ75" s="928"/>
      <c r="AR75" s="928"/>
      <c r="AS75" s="928"/>
      <c r="AT75" s="878"/>
      <c r="AU75" s="929" t="s">
        <v>530</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390</v>
      </c>
      <c r="B88" s="838" t="s">
        <v>426</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19982</v>
      </c>
      <c r="AG88" s="890"/>
      <c r="AH88" s="890"/>
      <c r="AI88" s="890"/>
      <c r="AJ88" s="890"/>
      <c r="AK88" s="887"/>
      <c r="AL88" s="887"/>
      <c r="AM88" s="887"/>
      <c r="AN88" s="887"/>
      <c r="AO88" s="887"/>
      <c r="AP88" s="890">
        <v>8</v>
      </c>
      <c r="AQ88" s="890"/>
      <c r="AR88" s="890"/>
      <c r="AS88" s="890"/>
      <c r="AT88" s="890"/>
      <c r="AU88" s="890">
        <v>1</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38" t="s">
        <v>427</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137</v>
      </c>
      <c r="CS102" s="898"/>
      <c r="CT102" s="898"/>
      <c r="CU102" s="898"/>
      <c r="CV102" s="941"/>
      <c r="CW102" s="940">
        <v>71</v>
      </c>
      <c r="CX102" s="898"/>
      <c r="CY102" s="898"/>
      <c r="CZ102" s="898"/>
      <c r="DA102" s="941"/>
      <c r="DB102" s="940" t="s">
        <v>617</v>
      </c>
      <c r="DC102" s="898"/>
      <c r="DD102" s="898"/>
      <c r="DE102" s="898"/>
      <c r="DF102" s="941"/>
      <c r="DG102" s="940" t="s">
        <v>617</v>
      </c>
      <c r="DH102" s="898"/>
      <c r="DI102" s="898"/>
      <c r="DJ102" s="898"/>
      <c r="DK102" s="941"/>
      <c r="DL102" s="940" t="s">
        <v>617</v>
      </c>
      <c r="DM102" s="898"/>
      <c r="DN102" s="898"/>
      <c r="DO102" s="898"/>
      <c r="DP102" s="941"/>
      <c r="DQ102" s="940" t="s">
        <v>617</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434</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435</v>
      </c>
      <c r="AB109" s="943"/>
      <c r="AC109" s="943"/>
      <c r="AD109" s="943"/>
      <c r="AE109" s="944"/>
      <c r="AF109" s="942" t="s">
        <v>436</v>
      </c>
      <c r="AG109" s="943"/>
      <c r="AH109" s="943"/>
      <c r="AI109" s="943"/>
      <c r="AJ109" s="944"/>
      <c r="AK109" s="942" t="s">
        <v>305</v>
      </c>
      <c r="AL109" s="943"/>
      <c r="AM109" s="943"/>
      <c r="AN109" s="943"/>
      <c r="AO109" s="944"/>
      <c r="AP109" s="942" t="s">
        <v>437</v>
      </c>
      <c r="AQ109" s="943"/>
      <c r="AR109" s="943"/>
      <c r="AS109" s="943"/>
      <c r="AT109" s="945"/>
      <c r="AU109" s="962" t="s">
        <v>434</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435</v>
      </c>
      <c r="BR109" s="943"/>
      <c r="BS109" s="943"/>
      <c r="BT109" s="943"/>
      <c r="BU109" s="944"/>
      <c r="BV109" s="942" t="s">
        <v>436</v>
      </c>
      <c r="BW109" s="943"/>
      <c r="BX109" s="943"/>
      <c r="BY109" s="943"/>
      <c r="BZ109" s="944"/>
      <c r="CA109" s="942" t="s">
        <v>305</v>
      </c>
      <c r="CB109" s="943"/>
      <c r="CC109" s="943"/>
      <c r="CD109" s="943"/>
      <c r="CE109" s="944"/>
      <c r="CF109" s="963" t="s">
        <v>437</v>
      </c>
      <c r="CG109" s="963"/>
      <c r="CH109" s="963"/>
      <c r="CI109" s="963"/>
      <c r="CJ109" s="963"/>
      <c r="CK109" s="942" t="s">
        <v>438</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435</v>
      </c>
      <c r="DH109" s="943"/>
      <c r="DI109" s="943"/>
      <c r="DJ109" s="943"/>
      <c r="DK109" s="944"/>
      <c r="DL109" s="942" t="s">
        <v>436</v>
      </c>
      <c r="DM109" s="943"/>
      <c r="DN109" s="943"/>
      <c r="DO109" s="943"/>
      <c r="DP109" s="944"/>
      <c r="DQ109" s="942" t="s">
        <v>305</v>
      </c>
      <c r="DR109" s="943"/>
      <c r="DS109" s="943"/>
      <c r="DT109" s="943"/>
      <c r="DU109" s="944"/>
      <c r="DV109" s="942" t="s">
        <v>437</v>
      </c>
      <c r="DW109" s="943"/>
      <c r="DX109" s="943"/>
      <c r="DY109" s="943"/>
      <c r="DZ109" s="945"/>
    </row>
    <row r="110" spans="1:131" s="248" customFormat="1" ht="26.25" customHeight="1" x14ac:dyDescent="0.15">
      <c r="A110" s="946" t="s">
        <v>439</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4693506</v>
      </c>
      <c r="AB110" s="950"/>
      <c r="AC110" s="950"/>
      <c r="AD110" s="950"/>
      <c r="AE110" s="951"/>
      <c r="AF110" s="952">
        <v>4693530</v>
      </c>
      <c r="AG110" s="950"/>
      <c r="AH110" s="950"/>
      <c r="AI110" s="950"/>
      <c r="AJ110" s="951"/>
      <c r="AK110" s="952">
        <v>4614707</v>
      </c>
      <c r="AL110" s="950"/>
      <c r="AM110" s="950"/>
      <c r="AN110" s="950"/>
      <c r="AO110" s="951"/>
      <c r="AP110" s="953">
        <v>28.8</v>
      </c>
      <c r="AQ110" s="954"/>
      <c r="AR110" s="954"/>
      <c r="AS110" s="954"/>
      <c r="AT110" s="955"/>
      <c r="AU110" s="956" t="s">
        <v>73</v>
      </c>
      <c r="AV110" s="957"/>
      <c r="AW110" s="957"/>
      <c r="AX110" s="957"/>
      <c r="AY110" s="957"/>
      <c r="AZ110" s="998" t="s">
        <v>440</v>
      </c>
      <c r="BA110" s="947"/>
      <c r="BB110" s="947"/>
      <c r="BC110" s="947"/>
      <c r="BD110" s="947"/>
      <c r="BE110" s="947"/>
      <c r="BF110" s="947"/>
      <c r="BG110" s="947"/>
      <c r="BH110" s="947"/>
      <c r="BI110" s="947"/>
      <c r="BJ110" s="947"/>
      <c r="BK110" s="947"/>
      <c r="BL110" s="947"/>
      <c r="BM110" s="947"/>
      <c r="BN110" s="947"/>
      <c r="BO110" s="947"/>
      <c r="BP110" s="948"/>
      <c r="BQ110" s="984">
        <v>39217931</v>
      </c>
      <c r="BR110" s="985"/>
      <c r="BS110" s="985"/>
      <c r="BT110" s="985"/>
      <c r="BU110" s="985"/>
      <c r="BV110" s="985">
        <v>38787304</v>
      </c>
      <c r="BW110" s="985"/>
      <c r="BX110" s="985"/>
      <c r="BY110" s="985"/>
      <c r="BZ110" s="985"/>
      <c r="CA110" s="985">
        <v>37998716</v>
      </c>
      <c r="CB110" s="985"/>
      <c r="CC110" s="985"/>
      <c r="CD110" s="985"/>
      <c r="CE110" s="985"/>
      <c r="CF110" s="999">
        <v>237.4</v>
      </c>
      <c r="CG110" s="1000"/>
      <c r="CH110" s="1000"/>
      <c r="CI110" s="1000"/>
      <c r="CJ110" s="1000"/>
      <c r="CK110" s="1001" t="s">
        <v>441</v>
      </c>
      <c r="CL110" s="1002"/>
      <c r="CM110" s="981" t="s">
        <v>442</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443</v>
      </c>
      <c r="DH110" s="985"/>
      <c r="DI110" s="985"/>
      <c r="DJ110" s="985"/>
      <c r="DK110" s="985"/>
      <c r="DL110" s="985" t="s">
        <v>443</v>
      </c>
      <c r="DM110" s="985"/>
      <c r="DN110" s="985"/>
      <c r="DO110" s="985"/>
      <c r="DP110" s="985"/>
      <c r="DQ110" s="985" t="s">
        <v>443</v>
      </c>
      <c r="DR110" s="985"/>
      <c r="DS110" s="985"/>
      <c r="DT110" s="985"/>
      <c r="DU110" s="985"/>
      <c r="DV110" s="986" t="s">
        <v>128</v>
      </c>
      <c r="DW110" s="986"/>
      <c r="DX110" s="986"/>
      <c r="DY110" s="986"/>
      <c r="DZ110" s="987"/>
    </row>
    <row r="111" spans="1:131" s="248" customFormat="1" ht="26.25" customHeight="1" x14ac:dyDescent="0.15">
      <c r="A111" s="988" t="s">
        <v>444</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128</v>
      </c>
      <c r="AB111" s="992"/>
      <c r="AC111" s="992"/>
      <c r="AD111" s="992"/>
      <c r="AE111" s="993"/>
      <c r="AF111" s="994" t="s">
        <v>443</v>
      </c>
      <c r="AG111" s="992"/>
      <c r="AH111" s="992"/>
      <c r="AI111" s="992"/>
      <c r="AJ111" s="993"/>
      <c r="AK111" s="994" t="s">
        <v>443</v>
      </c>
      <c r="AL111" s="992"/>
      <c r="AM111" s="992"/>
      <c r="AN111" s="992"/>
      <c r="AO111" s="993"/>
      <c r="AP111" s="995" t="s">
        <v>443</v>
      </c>
      <c r="AQ111" s="996"/>
      <c r="AR111" s="996"/>
      <c r="AS111" s="996"/>
      <c r="AT111" s="997"/>
      <c r="AU111" s="958"/>
      <c r="AV111" s="959"/>
      <c r="AW111" s="959"/>
      <c r="AX111" s="959"/>
      <c r="AY111" s="959"/>
      <c r="AZ111" s="1007" t="s">
        <v>445</v>
      </c>
      <c r="BA111" s="1008"/>
      <c r="BB111" s="1008"/>
      <c r="BC111" s="1008"/>
      <c r="BD111" s="1008"/>
      <c r="BE111" s="1008"/>
      <c r="BF111" s="1008"/>
      <c r="BG111" s="1008"/>
      <c r="BH111" s="1008"/>
      <c r="BI111" s="1008"/>
      <c r="BJ111" s="1008"/>
      <c r="BK111" s="1008"/>
      <c r="BL111" s="1008"/>
      <c r="BM111" s="1008"/>
      <c r="BN111" s="1008"/>
      <c r="BO111" s="1008"/>
      <c r="BP111" s="1009"/>
      <c r="BQ111" s="977">
        <v>6180</v>
      </c>
      <c r="BR111" s="978"/>
      <c r="BS111" s="978"/>
      <c r="BT111" s="978"/>
      <c r="BU111" s="978"/>
      <c r="BV111" s="978">
        <v>3000</v>
      </c>
      <c r="BW111" s="978"/>
      <c r="BX111" s="978"/>
      <c r="BY111" s="978"/>
      <c r="BZ111" s="978"/>
      <c r="CA111" s="978">
        <v>1500</v>
      </c>
      <c r="CB111" s="978"/>
      <c r="CC111" s="978"/>
      <c r="CD111" s="978"/>
      <c r="CE111" s="978"/>
      <c r="CF111" s="972">
        <v>0</v>
      </c>
      <c r="CG111" s="973"/>
      <c r="CH111" s="973"/>
      <c r="CI111" s="973"/>
      <c r="CJ111" s="973"/>
      <c r="CK111" s="1003"/>
      <c r="CL111" s="1004"/>
      <c r="CM111" s="974" t="s">
        <v>446</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128</v>
      </c>
      <c r="DH111" s="978"/>
      <c r="DI111" s="978"/>
      <c r="DJ111" s="978"/>
      <c r="DK111" s="978"/>
      <c r="DL111" s="978" t="s">
        <v>128</v>
      </c>
      <c r="DM111" s="978"/>
      <c r="DN111" s="978"/>
      <c r="DO111" s="978"/>
      <c r="DP111" s="978"/>
      <c r="DQ111" s="978" t="s">
        <v>128</v>
      </c>
      <c r="DR111" s="978"/>
      <c r="DS111" s="978"/>
      <c r="DT111" s="978"/>
      <c r="DU111" s="978"/>
      <c r="DV111" s="979" t="s">
        <v>128</v>
      </c>
      <c r="DW111" s="979"/>
      <c r="DX111" s="979"/>
      <c r="DY111" s="979"/>
      <c r="DZ111" s="980"/>
    </row>
    <row r="112" spans="1:131" s="248" customFormat="1" ht="26.25" customHeight="1" x14ac:dyDescent="0.15">
      <c r="A112" s="1010" t="s">
        <v>447</v>
      </c>
      <c r="B112" s="1011"/>
      <c r="C112" s="1008" t="s">
        <v>448</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v>10000</v>
      </c>
      <c r="AB112" s="1017"/>
      <c r="AC112" s="1017"/>
      <c r="AD112" s="1017"/>
      <c r="AE112" s="1018"/>
      <c r="AF112" s="1019">
        <v>10000</v>
      </c>
      <c r="AG112" s="1017"/>
      <c r="AH112" s="1017"/>
      <c r="AI112" s="1017"/>
      <c r="AJ112" s="1018"/>
      <c r="AK112" s="1019">
        <v>10000</v>
      </c>
      <c r="AL112" s="1017"/>
      <c r="AM112" s="1017"/>
      <c r="AN112" s="1017"/>
      <c r="AO112" s="1018"/>
      <c r="AP112" s="1020">
        <v>0.1</v>
      </c>
      <c r="AQ112" s="1021"/>
      <c r="AR112" s="1021"/>
      <c r="AS112" s="1021"/>
      <c r="AT112" s="1022"/>
      <c r="AU112" s="958"/>
      <c r="AV112" s="959"/>
      <c r="AW112" s="959"/>
      <c r="AX112" s="959"/>
      <c r="AY112" s="959"/>
      <c r="AZ112" s="1007" t="s">
        <v>449</v>
      </c>
      <c r="BA112" s="1008"/>
      <c r="BB112" s="1008"/>
      <c r="BC112" s="1008"/>
      <c r="BD112" s="1008"/>
      <c r="BE112" s="1008"/>
      <c r="BF112" s="1008"/>
      <c r="BG112" s="1008"/>
      <c r="BH112" s="1008"/>
      <c r="BI112" s="1008"/>
      <c r="BJ112" s="1008"/>
      <c r="BK112" s="1008"/>
      <c r="BL112" s="1008"/>
      <c r="BM112" s="1008"/>
      <c r="BN112" s="1008"/>
      <c r="BO112" s="1008"/>
      <c r="BP112" s="1009"/>
      <c r="BQ112" s="977">
        <v>28533591</v>
      </c>
      <c r="BR112" s="978"/>
      <c r="BS112" s="978"/>
      <c r="BT112" s="978"/>
      <c r="BU112" s="978"/>
      <c r="BV112" s="978">
        <v>29230296</v>
      </c>
      <c r="BW112" s="978"/>
      <c r="BX112" s="978"/>
      <c r="BY112" s="978"/>
      <c r="BZ112" s="978"/>
      <c r="CA112" s="978">
        <v>29009655</v>
      </c>
      <c r="CB112" s="978"/>
      <c r="CC112" s="978"/>
      <c r="CD112" s="978"/>
      <c r="CE112" s="978"/>
      <c r="CF112" s="972">
        <v>181.3</v>
      </c>
      <c r="CG112" s="973"/>
      <c r="CH112" s="973"/>
      <c r="CI112" s="973"/>
      <c r="CJ112" s="973"/>
      <c r="CK112" s="1003"/>
      <c r="CL112" s="1004"/>
      <c r="CM112" s="974" t="s">
        <v>450</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451</v>
      </c>
      <c r="DH112" s="978"/>
      <c r="DI112" s="978"/>
      <c r="DJ112" s="978"/>
      <c r="DK112" s="978"/>
      <c r="DL112" s="978" t="s">
        <v>451</v>
      </c>
      <c r="DM112" s="978"/>
      <c r="DN112" s="978"/>
      <c r="DO112" s="978"/>
      <c r="DP112" s="978"/>
      <c r="DQ112" s="978" t="s">
        <v>452</v>
      </c>
      <c r="DR112" s="978"/>
      <c r="DS112" s="978"/>
      <c r="DT112" s="978"/>
      <c r="DU112" s="978"/>
      <c r="DV112" s="979" t="s">
        <v>451</v>
      </c>
      <c r="DW112" s="979"/>
      <c r="DX112" s="979"/>
      <c r="DY112" s="979"/>
      <c r="DZ112" s="980"/>
    </row>
    <row r="113" spans="1:130" s="248" customFormat="1" ht="26.25" customHeight="1" x14ac:dyDescent="0.15">
      <c r="A113" s="1012"/>
      <c r="B113" s="1013"/>
      <c r="C113" s="1008" t="s">
        <v>453</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1696189</v>
      </c>
      <c r="AB113" s="992"/>
      <c r="AC113" s="992"/>
      <c r="AD113" s="992"/>
      <c r="AE113" s="993"/>
      <c r="AF113" s="994">
        <v>1644753</v>
      </c>
      <c r="AG113" s="992"/>
      <c r="AH113" s="992"/>
      <c r="AI113" s="992"/>
      <c r="AJ113" s="993"/>
      <c r="AK113" s="994">
        <v>1782810</v>
      </c>
      <c r="AL113" s="992"/>
      <c r="AM113" s="992"/>
      <c r="AN113" s="992"/>
      <c r="AO113" s="993"/>
      <c r="AP113" s="995">
        <v>11.1</v>
      </c>
      <c r="AQ113" s="996"/>
      <c r="AR113" s="996"/>
      <c r="AS113" s="996"/>
      <c r="AT113" s="997"/>
      <c r="AU113" s="958"/>
      <c r="AV113" s="959"/>
      <c r="AW113" s="959"/>
      <c r="AX113" s="959"/>
      <c r="AY113" s="959"/>
      <c r="AZ113" s="1007" t="s">
        <v>454</v>
      </c>
      <c r="BA113" s="1008"/>
      <c r="BB113" s="1008"/>
      <c r="BC113" s="1008"/>
      <c r="BD113" s="1008"/>
      <c r="BE113" s="1008"/>
      <c r="BF113" s="1008"/>
      <c r="BG113" s="1008"/>
      <c r="BH113" s="1008"/>
      <c r="BI113" s="1008"/>
      <c r="BJ113" s="1008"/>
      <c r="BK113" s="1008"/>
      <c r="BL113" s="1008"/>
      <c r="BM113" s="1008"/>
      <c r="BN113" s="1008"/>
      <c r="BO113" s="1008"/>
      <c r="BP113" s="1009"/>
      <c r="BQ113" s="977">
        <v>2246</v>
      </c>
      <c r="BR113" s="978"/>
      <c r="BS113" s="978"/>
      <c r="BT113" s="978"/>
      <c r="BU113" s="978"/>
      <c r="BV113" s="978">
        <v>1400</v>
      </c>
      <c r="BW113" s="978"/>
      <c r="BX113" s="978"/>
      <c r="BY113" s="978"/>
      <c r="BZ113" s="978"/>
      <c r="CA113" s="978">
        <v>530</v>
      </c>
      <c r="CB113" s="978"/>
      <c r="CC113" s="978"/>
      <c r="CD113" s="978"/>
      <c r="CE113" s="978"/>
      <c r="CF113" s="972">
        <v>0</v>
      </c>
      <c r="CG113" s="973"/>
      <c r="CH113" s="973"/>
      <c r="CI113" s="973"/>
      <c r="CJ113" s="973"/>
      <c r="CK113" s="1003"/>
      <c r="CL113" s="1004"/>
      <c r="CM113" s="974" t="s">
        <v>455</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452</v>
      </c>
      <c r="DH113" s="1017"/>
      <c r="DI113" s="1017"/>
      <c r="DJ113" s="1017"/>
      <c r="DK113" s="1018"/>
      <c r="DL113" s="1019" t="s">
        <v>451</v>
      </c>
      <c r="DM113" s="1017"/>
      <c r="DN113" s="1017"/>
      <c r="DO113" s="1017"/>
      <c r="DP113" s="1018"/>
      <c r="DQ113" s="1019" t="s">
        <v>451</v>
      </c>
      <c r="DR113" s="1017"/>
      <c r="DS113" s="1017"/>
      <c r="DT113" s="1017"/>
      <c r="DU113" s="1018"/>
      <c r="DV113" s="1020" t="s">
        <v>456</v>
      </c>
      <c r="DW113" s="1021"/>
      <c r="DX113" s="1021"/>
      <c r="DY113" s="1021"/>
      <c r="DZ113" s="1022"/>
    </row>
    <row r="114" spans="1:130" s="248" customFormat="1" ht="26.25" customHeight="1" x14ac:dyDescent="0.15">
      <c r="A114" s="1012"/>
      <c r="B114" s="1013"/>
      <c r="C114" s="1008" t="s">
        <v>457</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458</v>
      </c>
      <c r="AB114" s="1017"/>
      <c r="AC114" s="1017"/>
      <c r="AD114" s="1017"/>
      <c r="AE114" s="1018"/>
      <c r="AF114" s="1019" t="s">
        <v>456</v>
      </c>
      <c r="AG114" s="1017"/>
      <c r="AH114" s="1017"/>
      <c r="AI114" s="1017"/>
      <c r="AJ114" s="1018"/>
      <c r="AK114" s="1019" t="s">
        <v>459</v>
      </c>
      <c r="AL114" s="1017"/>
      <c r="AM114" s="1017"/>
      <c r="AN114" s="1017"/>
      <c r="AO114" s="1018"/>
      <c r="AP114" s="1020" t="s">
        <v>460</v>
      </c>
      <c r="AQ114" s="1021"/>
      <c r="AR114" s="1021"/>
      <c r="AS114" s="1021"/>
      <c r="AT114" s="1022"/>
      <c r="AU114" s="958"/>
      <c r="AV114" s="959"/>
      <c r="AW114" s="959"/>
      <c r="AX114" s="959"/>
      <c r="AY114" s="959"/>
      <c r="AZ114" s="1007" t="s">
        <v>461</v>
      </c>
      <c r="BA114" s="1008"/>
      <c r="BB114" s="1008"/>
      <c r="BC114" s="1008"/>
      <c r="BD114" s="1008"/>
      <c r="BE114" s="1008"/>
      <c r="BF114" s="1008"/>
      <c r="BG114" s="1008"/>
      <c r="BH114" s="1008"/>
      <c r="BI114" s="1008"/>
      <c r="BJ114" s="1008"/>
      <c r="BK114" s="1008"/>
      <c r="BL114" s="1008"/>
      <c r="BM114" s="1008"/>
      <c r="BN114" s="1008"/>
      <c r="BO114" s="1008"/>
      <c r="BP114" s="1009"/>
      <c r="BQ114" s="977">
        <v>4109345</v>
      </c>
      <c r="BR114" s="978"/>
      <c r="BS114" s="978"/>
      <c r="BT114" s="978"/>
      <c r="BU114" s="978"/>
      <c r="BV114" s="978">
        <v>4094840</v>
      </c>
      <c r="BW114" s="978"/>
      <c r="BX114" s="978"/>
      <c r="BY114" s="978"/>
      <c r="BZ114" s="978"/>
      <c r="CA114" s="978">
        <v>3952204</v>
      </c>
      <c r="CB114" s="978"/>
      <c r="CC114" s="978"/>
      <c r="CD114" s="978"/>
      <c r="CE114" s="978"/>
      <c r="CF114" s="972">
        <v>24.7</v>
      </c>
      <c r="CG114" s="973"/>
      <c r="CH114" s="973"/>
      <c r="CI114" s="973"/>
      <c r="CJ114" s="973"/>
      <c r="CK114" s="1003"/>
      <c r="CL114" s="1004"/>
      <c r="CM114" s="974" t="s">
        <v>462</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451</v>
      </c>
      <c r="DH114" s="1017"/>
      <c r="DI114" s="1017"/>
      <c r="DJ114" s="1017"/>
      <c r="DK114" s="1018"/>
      <c r="DL114" s="1019" t="s">
        <v>459</v>
      </c>
      <c r="DM114" s="1017"/>
      <c r="DN114" s="1017"/>
      <c r="DO114" s="1017"/>
      <c r="DP114" s="1018"/>
      <c r="DQ114" s="1019" t="s">
        <v>451</v>
      </c>
      <c r="DR114" s="1017"/>
      <c r="DS114" s="1017"/>
      <c r="DT114" s="1017"/>
      <c r="DU114" s="1018"/>
      <c r="DV114" s="1020" t="s">
        <v>463</v>
      </c>
      <c r="DW114" s="1021"/>
      <c r="DX114" s="1021"/>
      <c r="DY114" s="1021"/>
      <c r="DZ114" s="1022"/>
    </row>
    <row r="115" spans="1:130" s="248" customFormat="1" ht="26.25" customHeight="1" x14ac:dyDescent="0.15">
      <c r="A115" s="1012"/>
      <c r="B115" s="1013"/>
      <c r="C115" s="1008" t="s">
        <v>464</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28381</v>
      </c>
      <c r="AB115" s="992"/>
      <c r="AC115" s="992"/>
      <c r="AD115" s="992"/>
      <c r="AE115" s="993"/>
      <c r="AF115" s="994">
        <v>20100</v>
      </c>
      <c r="AG115" s="992"/>
      <c r="AH115" s="992"/>
      <c r="AI115" s="992"/>
      <c r="AJ115" s="993"/>
      <c r="AK115" s="994">
        <v>16851</v>
      </c>
      <c r="AL115" s="992"/>
      <c r="AM115" s="992"/>
      <c r="AN115" s="992"/>
      <c r="AO115" s="993"/>
      <c r="AP115" s="995">
        <v>0.1</v>
      </c>
      <c r="AQ115" s="996"/>
      <c r="AR115" s="996"/>
      <c r="AS115" s="996"/>
      <c r="AT115" s="997"/>
      <c r="AU115" s="958"/>
      <c r="AV115" s="959"/>
      <c r="AW115" s="959"/>
      <c r="AX115" s="959"/>
      <c r="AY115" s="959"/>
      <c r="AZ115" s="1007" t="s">
        <v>465</v>
      </c>
      <c r="BA115" s="1008"/>
      <c r="BB115" s="1008"/>
      <c r="BC115" s="1008"/>
      <c r="BD115" s="1008"/>
      <c r="BE115" s="1008"/>
      <c r="BF115" s="1008"/>
      <c r="BG115" s="1008"/>
      <c r="BH115" s="1008"/>
      <c r="BI115" s="1008"/>
      <c r="BJ115" s="1008"/>
      <c r="BK115" s="1008"/>
      <c r="BL115" s="1008"/>
      <c r="BM115" s="1008"/>
      <c r="BN115" s="1008"/>
      <c r="BO115" s="1008"/>
      <c r="BP115" s="1009"/>
      <c r="BQ115" s="977" t="s">
        <v>452</v>
      </c>
      <c r="BR115" s="978"/>
      <c r="BS115" s="978"/>
      <c r="BT115" s="978"/>
      <c r="BU115" s="978"/>
      <c r="BV115" s="978" t="s">
        <v>466</v>
      </c>
      <c r="BW115" s="978"/>
      <c r="BX115" s="978"/>
      <c r="BY115" s="978"/>
      <c r="BZ115" s="978"/>
      <c r="CA115" s="978" t="s">
        <v>451</v>
      </c>
      <c r="CB115" s="978"/>
      <c r="CC115" s="978"/>
      <c r="CD115" s="978"/>
      <c r="CE115" s="978"/>
      <c r="CF115" s="972" t="s">
        <v>456</v>
      </c>
      <c r="CG115" s="973"/>
      <c r="CH115" s="973"/>
      <c r="CI115" s="973"/>
      <c r="CJ115" s="973"/>
      <c r="CK115" s="1003"/>
      <c r="CL115" s="1004"/>
      <c r="CM115" s="1007" t="s">
        <v>467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456</v>
      </c>
      <c r="DH115" s="1017"/>
      <c r="DI115" s="1017"/>
      <c r="DJ115" s="1017"/>
      <c r="DK115" s="1018"/>
      <c r="DL115" s="1019" t="s">
        <v>452</v>
      </c>
      <c r="DM115" s="1017"/>
      <c r="DN115" s="1017"/>
      <c r="DO115" s="1017"/>
      <c r="DP115" s="1018"/>
      <c r="DQ115" s="1019" t="s">
        <v>452</v>
      </c>
      <c r="DR115" s="1017"/>
      <c r="DS115" s="1017"/>
      <c r="DT115" s="1017"/>
      <c r="DU115" s="1018"/>
      <c r="DV115" s="1020" t="s">
        <v>456</v>
      </c>
      <c r="DW115" s="1021"/>
      <c r="DX115" s="1021"/>
      <c r="DY115" s="1021"/>
      <c r="DZ115" s="1022"/>
    </row>
    <row r="116" spans="1:130" s="248" customFormat="1" ht="26.25" customHeight="1" x14ac:dyDescent="0.15">
      <c r="A116" s="1014"/>
      <c r="B116" s="1015"/>
      <c r="C116" s="1023" t="s">
        <v>468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456</v>
      </c>
      <c r="AB116" s="1017"/>
      <c r="AC116" s="1017"/>
      <c r="AD116" s="1017"/>
      <c r="AE116" s="1018"/>
      <c r="AF116" s="1019" t="s">
        <v>459</v>
      </c>
      <c r="AG116" s="1017"/>
      <c r="AH116" s="1017"/>
      <c r="AI116" s="1017"/>
      <c r="AJ116" s="1018"/>
      <c r="AK116" s="1019" t="s">
        <v>452</v>
      </c>
      <c r="AL116" s="1017"/>
      <c r="AM116" s="1017"/>
      <c r="AN116" s="1017"/>
      <c r="AO116" s="1018"/>
      <c r="AP116" s="1020" t="s">
        <v>469</v>
      </c>
      <c r="AQ116" s="1021"/>
      <c r="AR116" s="1021"/>
      <c r="AS116" s="1021"/>
      <c r="AT116" s="1022"/>
      <c r="AU116" s="958"/>
      <c r="AV116" s="959"/>
      <c r="AW116" s="959"/>
      <c r="AX116" s="959"/>
      <c r="AY116" s="959"/>
      <c r="AZ116" s="1025" t="s">
        <v>470</v>
      </c>
      <c r="BA116" s="1026"/>
      <c r="BB116" s="1026"/>
      <c r="BC116" s="1026"/>
      <c r="BD116" s="1026"/>
      <c r="BE116" s="1026"/>
      <c r="BF116" s="1026"/>
      <c r="BG116" s="1026"/>
      <c r="BH116" s="1026"/>
      <c r="BI116" s="1026"/>
      <c r="BJ116" s="1026"/>
      <c r="BK116" s="1026"/>
      <c r="BL116" s="1026"/>
      <c r="BM116" s="1026"/>
      <c r="BN116" s="1026"/>
      <c r="BO116" s="1026"/>
      <c r="BP116" s="1027"/>
      <c r="BQ116" s="977" t="s">
        <v>452</v>
      </c>
      <c r="BR116" s="978"/>
      <c r="BS116" s="978"/>
      <c r="BT116" s="978"/>
      <c r="BU116" s="978"/>
      <c r="BV116" s="978" t="s">
        <v>456</v>
      </c>
      <c r="BW116" s="978"/>
      <c r="BX116" s="978"/>
      <c r="BY116" s="978"/>
      <c r="BZ116" s="978"/>
      <c r="CA116" s="978" t="s">
        <v>471</v>
      </c>
      <c r="CB116" s="978"/>
      <c r="CC116" s="978"/>
      <c r="CD116" s="978"/>
      <c r="CE116" s="978"/>
      <c r="CF116" s="972" t="s">
        <v>452</v>
      </c>
      <c r="CG116" s="973"/>
      <c r="CH116" s="973"/>
      <c r="CI116" s="973"/>
      <c r="CJ116" s="973"/>
      <c r="CK116" s="1003"/>
      <c r="CL116" s="1004"/>
      <c r="CM116" s="974" t="s">
        <v>472</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6180</v>
      </c>
      <c r="DH116" s="1017"/>
      <c r="DI116" s="1017"/>
      <c r="DJ116" s="1017"/>
      <c r="DK116" s="1018"/>
      <c r="DL116" s="1019">
        <v>3000</v>
      </c>
      <c r="DM116" s="1017"/>
      <c r="DN116" s="1017"/>
      <c r="DO116" s="1017"/>
      <c r="DP116" s="1018"/>
      <c r="DQ116" s="1019">
        <v>1500</v>
      </c>
      <c r="DR116" s="1017"/>
      <c r="DS116" s="1017"/>
      <c r="DT116" s="1017"/>
      <c r="DU116" s="1018"/>
      <c r="DV116" s="1020">
        <v>0</v>
      </c>
      <c r="DW116" s="1021"/>
      <c r="DX116" s="1021"/>
      <c r="DY116" s="1021"/>
      <c r="DZ116" s="1022"/>
    </row>
    <row r="117" spans="1:130" s="248" customFormat="1" ht="26.25" customHeight="1" x14ac:dyDescent="0.15">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473</v>
      </c>
      <c r="Z117" s="944"/>
      <c r="AA117" s="1034">
        <v>6428076</v>
      </c>
      <c r="AB117" s="1035"/>
      <c r="AC117" s="1035"/>
      <c r="AD117" s="1035"/>
      <c r="AE117" s="1036"/>
      <c r="AF117" s="1037">
        <v>6368383</v>
      </c>
      <c r="AG117" s="1035"/>
      <c r="AH117" s="1035"/>
      <c r="AI117" s="1035"/>
      <c r="AJ117" s="1036"/>
      <c r="AK117" s="1037">
        <v>6424368</v>
      </c>
      <c r="AL117" s="1035"/>
      <c r="AM117" s="1035"/>
      <c r="AN117" s="1035"/>
      <c r="AO117" s="1036"/>
      <c r="AP117" s="1038"/>
      <c r="AQ117" s="1039"/>
      <c r="AR117" s="1039"/>
      <c r="AS117" s="1039"/>
      <c r="AT117" s="1040"/>
      <c r="AU117" s="958"/>
      <c r="AV117" s="959"/>
      <c r="AW117" s="959"/>
      <c r="AX117" s="959"/>
      <c r="AY117" s="959"/>
      <c r="AZ117" s="1025" t="s">
        <v>474</v>
      </c>
      <c r="BA117" s="1026"/>
      <c r="BB117" s="1026"/>
      <c r="BC117" s="1026"/>
      <c r="BD117" s="1026"/>
      <c r="BE117" s="1026"/>
      <c r="BF117" s="1026"/>
      <c r="BG117" s="1026"/>
      <c r="BH117" s="1026"/>
      <c r="BI117" s="1026"/>
      <c r="BJ117" s="1026"/>
      <c r="BK117" s="1026"/>
      <c r="BL117" s="1026"/>
      <c r="BM117" s="1026"/>
      <c r="BN117" s="1026"/>
      <c r="BO117" s="1026"/>
      <c r="BP117" s="1027"/>
      <c r="BQ117" s="977" t="s">
        <v>456</v>
      </c>
      <c r="BR117" s="978"/>
      <c r="BS117" s="978"/>
      <c r="BT117" s="978"/>
      <c r="BU117" s="978"/>
      <c r="BV117" s="978" t="s">
        <v>451</v>
      </c>
      <c r="BW117" s="978"/>
      <c r="BX117" s="978"/>
      <c r="BY117" s="978"/>
      <c r="BZ117" s="978"/>
      <c r="CA117" s="978" t="s">
        <v>456</v>
      </c>
      <c r="CB117" s="978"/>
      <c r="CC117" s="978"/>
      <c r="CD117" s="978"/>
      <c r="CE117" s="978"/>
      <c r="CF117" s="972" t="s">
        <v>452</v>
      </c>
      <c r="CG117" s="973"/>
      <c r="CH117" s="973"/>
      <c r="CI117" s="973"/>
      <c r="CJ117" s="973"/>
      <c r="CK117" s="1003"/>
      <c r="CL117" s="1004"/>
      <c r="CM117" s="974" t="s">
        <v>475</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460</v>
      </c>
      <c r="DH117" s="1017"/>
      <c r="DI117" s="1017"/>
      <c r="DJ117" s="1017"/>
      <c r="DK117" s="1018"/>
      <c r="DL117" s="1019" t="s">
        <v>452</v>
      </c>
      <c r="DM117" s="1017"/>
      <c r="DN117" s="1017"/>
      <c r="DO117" s="1017"/>
      <c r="DP117" s="1018"/>
      <c r="DQ117" s="1019" t="s">
        <v>452</v>
      </c>
      <c r="DR117" s="1017"/>
      <c r="DS117" s="1017"/>
      <c r="DT117" s="1017"/>
      <c r="DU117" s="1018"/>
      <c r="DV117" s="1020" t="s">
        <v>476</v>
      </c>
      <c r="DW117" s="1021"/>
      <c r="DX117" s="1021"/>
      <c r="DY117" s="1021"/>
      <c r="DZ117" s="1022"/>
    </row>
    <row r="118" spans="1:130" s="248" customFormat="1" ht="26.25" customHeight="1" x14ac:dyDescent="0.15">
      <c r="A118" s="962" t="s">
        <v>438</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435</v>
      </c>
      <c r="AB118" s="943"/>
      <c r="AC118" s="943"/>
      <c r="AD118" s="943"/>
      <c r="AE118" s="944"/>
      <c r="AF118" s="942" t="s">
        <v>436</v>
      </c>
      <c r="AG118" s="943"/>
      <c r="AH118" s="943"/>
      <c r="AI118" s="943"/>
      <c r="AJ118" s="944"/>
      <c r="AK118" s="942" t="s">
        <v>305</v>
      </c>
      <c r="AL118" s="943"/>
      <c r="AM118" s="943"/>
      <c r="AN118" s="943"/>
      <c r="AO118" s="944"/>
      <c r="AP118" s="1029" t="s">
        <v>437</v>
      </c>
      <c r="AQ118" s="1030"/>
      <c r="AR118" s="1030"/>
      <c r="AS118" s="1030"/>
      <c r="AT118" s="1031"/>
      <c r="AU118" s="958"/>
      <c r="AV118" s="959"/>
      <c r="AW118" s="959"/>
      <c r="AX118" s="959"/>
      <c r="AY118" s="959"/>
      <c r="AZ118" s="1032" t="s">
        <v>477</v>
      </c>
      <c r="BA118" s="1023"/>
      <c r="BB118" s="1023"/>
      <c r="BC118" s="1023"/>
      <c r="BD118" s="1023"/>
      <c r="BE118" s="1023"/>
      <c r="BF118" s="1023"/>
      <c r="BG118" s="1023"/>
      <c r="BH118" s="1023"/>
      <c r="BI118" s="1023"/>
      <c r="BJ118" s="1023"/>
      <c r="BK118" s="1023"/>
      <c r="BL118" s="1023"/>
      <c r="BM118" s="1023"/>
      <c r="BN118" s="1023"/>
      <c r="BO118" s="1023"/>
      <c r="BP118" s="1024"/>
      <c r="BQ118" s="1055" t="s">
        <v>452</v>
      </c>
      <c r="BR118" s="1056"/>
      <c r="BS118" s="1056"/>
      <c r="BT118" s="1056"/>
      <c r="BU118" s="1056"/>
      <c r="BV118" s="1056" t="s">
        <v>452</v>
      </c>
      <c r="BW118" s="1056"/>
      <c r="BX118" s="1056"/>
      <c r="BY118" s="1056"/>
      <c r="BZ118" s="1056"/>
      <c r="CA118" s="1056" t="s">
        <v>463</v>
      </c>
      <c r="CB118" s="1056"/>
      <c r="CC118" s="1056"/>
      <c r="CD118" s="1056"/>
      <c r="CE118" s="1056"/>
      <c r="CF118" s="972" t="s">
        <v>456</v>
      </c>
      <c r="CG118" s="973"/>
      <c r="CH118" s="973"/>
      <c r="CI118" s="973"/>
      <c r="CJ118" s="973"/>
      <c r="CK118" s="1003"/>
      <c r="CL118" s="1004"/>
      <c r="CM118" s="974" t="s">
        <v>478</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459</v>
      </c>
      <c r="DH118" s="1017"/>
      <c r="DI118" s="1017"/>
      <c r="DJ118" s="1017"/>
      <c r="DK118" s="1018"/>
      <c r="DL118" s="1019" t="s">
        <v>452</v>
      </c>
      <c r="DM118" s="1017"/>
      <c r="DN118" s="1017"/>
      <c r="DO118" s="1017"/>
      <c r="DP118" s="1018"/>
      <c r="DQ118" s="1019" t="s">
        <v>452</v>
      </c>
      <c r="DR118" s="1017"/>
      <c r="DS118" s="1017"/>
      <c r="DT118" s="1017"/>
      <c r="DU118" s="1018"/>
      <c r="DV118" s="1020" t="s">
        <v>456</v>
      </c>
      <c r="DW118" s="1021"/>
      <c r="DX118" s="1021"/>
      <c r="DY118" s="1021"/>
      <c r="DZ118" s="1022"/>
    </row>
    <row r="119" spans="1:130" s="248" customFormat="1" ht="26.25" customHeight="1" x14ac:dyDescent="0.15">
      <c r="A119" s="1116" t="s">
        <v>441</v>
      </c>
      <c r="B119" s="1002"/>
      <c r="C119" s="981" t="s">
        <v>442</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459</v>
      </c>
      <c r="AB119" s="950"/>
      <c r="AC119" s="950"/>
      <c r="AD119" s="950"/>
      <c r="AE119" s="951"/>
      <c r="AF119" s="952" t="s">
        <v>463</v>
      </c>
      <c r="AG119" s="950"/>
      <c r="AH119" s="950"/>
      <c r="AI119" s="950"/>
      <c r="AJ119" s="951"/>
      <c r="AK119" s="952" t="s">
        <v>479</v>
      </c>
      <c r="AL119" s="950"/>
      <c r="AM119" s="950"/>
      <c r="AN119" s="950"/>
      <c r="AO119" s="951"/>
      <c r="AP119" s="953" t="s">
        <v>456</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480</v>
      </c>
      <c r="BP119" s="1064"/>
      <c r="BQ119" s="1055">
        <v>71869293</v>
      </c>
      <c r="BR119" s="1056"/>
      <c r="BS119" s="1056"/>
      <c r="BT119" s="1056"/>
      <c r="BU119" s="1056"/>
      <c r="BV119" s="1056">
        <v>72116840</v>
      </c>
      <c r="BW119" s="1056"/>
      <c r="BX119" s="1056"/>
      <c r="BY119" s="1056"/>
      <c r="BZ119" s="1056"/>
      <c r="CA119" s="1056">
        <v>70962605</v>
      </c>
      <c r="CB119" s="1056"/>
      <c r="CC119" s="1056"/>
      <c r="CD119" s="1056"/>
      <c r="CE119" s="1056"/>
      <c r="CF119" s="1057"/>
      <c r="CG119" s="1058"/>
      <c r="CH119" s="1058"/>
      <c r="CI119" s="1058"/>
      <c r="CJ119" s="1059"/>
      <c r="CK119" s="1005"/>
      <c r="CL119" s="1006"/>
      <c r="CM119" s="1060" t="s">
        <v>481</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452</v>
      </c>
      <c r="DH119" s="1042"/>
      <c r="DI119" s="1042"/>
      <c r="DJ119" s="1042"/>
      <c r="DK119" s="1043"/>
      <c r="DL119" s="1041" t="s">
        <v>452</v>
      </c>
      <c r="DM119" s="1042"/>
      <c r="DN119" s="1042"/>
      <c r="DO119" s="1042"/>
      <c r="DP119" s="1043"/>
      <c r="DQ119" s="1041" t="s">
        <v>452</v>
      </c>
      <c r="DR119" s="1042"/>
      <c r="DS119" s="1042"/>
      <c r="DT119" s="1042"/>
      <c r="DU119" s="1043"/>
      <c r="DV119" s="1044" t="s">
        <v>476</v>
      </c>
      <c r="DW119" s="1045"/>
      <c r="DX119" s="1045"/>
      <c r="DY119" s="1045"/>
      <c r="DZ119" s="1046"/>
    </row>
    <row r="120" spans="1:130" s="248" customFormat="1" ht="26.25" customHeight="1" x14ac:dyDescent="0.15">
      <c r="A120" s="1117"/>
      <c r="B120" s="1004"/>
      <c r="C120" s="974" t="s">
        <v>446</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459</v>
      </c>
      <c r="AB120" s="1017"/>
      <c r="AC120" s="1017"/>
      <c r="AD120" s="1017"/>
      <c r="AE120" s="1018"/>
      <c r="AF120" s="1019" t="s">
        <v>452</v>
      </c>
      <c r="AG120" s="1017"/>
      <c r="AH120" s="1017"/>
      <c r="AI120" s="1017"/>
      <c r="AJ120" s="1018"/>
      <c r="AK120" s="1019" t="s">
        <v>459</v>
      </c>
      <c r="AL120" s="1017"/>
      <c r="AM120" s="1017"/>
      <c r="AN120" s="1017"/>
      <c r="AO120" s="1018"/>
      <c r="AP120" s="1020" t="s">
        <v>452</v>
      </c>
      <c r="AQ120" s="1021"/>
      <c r="AR120" s="1021"/>
      <c r="AS120" s="1021"/>
      <c r="AT120" s="1022"/>
      <c r="AU120" s="1047" t="s">
        <v>482</v>
      </c>
      <c r="AV120" s="1048"/>
      <c r="AW120" s="1048"/>
      <c r="AX120" s="1048"/>
      <c r="AY120" s="1049"/>
      <c r="AZ120" s="998" t="s">
        <v>483</v>
      </c>
      <c r="BA120" s="947"/>
      <c r="BB120" s="947"/>
      <c r="BC120" s="947"/>
      <c r="BD120" s="947"/>
      <c r="BE120" s="947"/>
      <c r="BF120" s="947"/>
      <c r="BG120" s="947"/>
      <c r="BH120" s="947"/>
      <c r="BI120" s="947"/>
      <c r="BJ120" s="947"/>
      <c r="BK120" s="947"/>
      <c r="BL120" s="947"/>
      <c r="BM120" s="947"/>
      <c r="BN120" s="947"/>
      <c r="BO120" s="947"/>
      <c r="BP120" s="948"/>
      <c r="BQ120" s="984">
        <v>6459189</v>
      </c>
      <c r="BR120" s="985"/>
      <c r="BS120" s="985"/>
      <c r="BT120" s="985"/>
      <c r="BU120" s="985"/>
      <c r="BV120" s="985">
        <v>6241636</v>
      </c>
      <c r="BW120" s="985"/>
      <c r="BX120" s="985"/>
      <c r="BY120" s="985"/>
      <c r="BZ120" s="985"/>
      <c r="CA120" s="985">
        <v>6486436</v>
      </c>
      <c r="CB120" s="985"/>
      <c r="CC120" s="985"/>
      <c r="CD120" s="985"/>
      <c r="CE120" s="985"/>
      <c r="CF120" s="999">
        <v>40.5</v>
      </c>
      <c r="CG120" s="1000"/>
      <c r="CH120" s="1000"/>
      <c r="CI120" s="1000"/>
      <c r="CJ120" s="1000"/>
      <c r="CK120" s="1065" t="s">
        <v>484</v>
      </c>
      <c r="CL120" s="1066"/>
      <c r="CM120" s="1066"/>
      <c r="CN120" s="1066"/>
      <c r="CO120" s="1067"/>
      <c r="CP120" s="1073" t="s">
        <v>485</v>
      </c>
      <c r="CQ120" s="1074"/>
      <c r="CR120" s="1074"/>
      <c r="CS120" s="1074"/>
      <c r="CT120" s="1074"/>
      <c r="CU120" s="1074"/>
      <c r="CV120" s="1074"/>
      <c r="CW120" s="1074"/>
      <c r="CX120" s="1074"/>
      <c r="CY120" s="1074"/>
      <c r="CZ120" s="1074"/>
      <c r="DA120" s="1074"/>
      <c r="DB120" s="1074"/>
      <c r="DC120" s="1074"/>
      <c r="DD120" s="1074"/>
      <c r="DE120" s="1074"/>
      <c r="DF120" s="1075"/>
      <c r="DG120" s="984" t="s">
        <v>456</v>
      </c>
      <c r="DH120" s="985"/>
      <c r="DI120" s="985"/>
      <c r="DJ120" s="985"/>
      <c r="DK120" s="985"/>
      <c r="DL120" s="985" t="s">
        <v>452</v>
      </c>
      <c r="DM120" s="985"/>
      <c r="DN120" s="985"/>
      <c r="DO120" s="985"/>
      <c r="DP120" s="985"/>
      <c r="DQ120" s="985">
        <v>20934610</v>
      </c>
      <c r="DR120" s="985"/>
      <c r="DS120" s="985"/>
      <c r="DT120" s="985"/>
      <c r="DU120" s="985"/>
      <c r="DV120" s="986">
        <v>130.80000000000001</v>
      </c>
      <c r="DW120" s="986"/>
      <c r="DX120" s="986"/>
      <c r="DY120" s="986"/>
      <c r="DZ120" s="987"/>
    </row>
    <row r="121" spans="1:130" s="248" customFormat="1" ht="26.25" customHeight="1" x14ac:dyDescent="0.15">
      <c r="A121" s="1117"/>
      <c r="B121" s="1004"/>
      <c r="C121" s="1025" t="s">
        <v>486</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459</v>
      </c>
      <c r="AB121" s="1017"/>
      <c r="AC121" s="1017"/>
      <c r="AD121" s="1017"/>
      <c r="AE121" s="1018"/>
      <c r="AF121" s="1019" t="s">
        <v>452</v>
      </c>
      <c r="AG121" s="1017"/>
      <c r="AH121" s="1017"/>
      <c r="AI121" s="1017"/>
      <c r="AJ121" s="1018"/>
      <c r="AK121" s="1019" t="s">
        <v>451</v>
      </c>
      <c r="AL121" s="1017"/>
      <c r="AM121" s="1017"/>
      <c r="AN121" s="1017"/>
      <c r="AO121" s="1018"/>
      <c r="AP121" s="1020" t="s">
        <v>456</v>
      </c>
      <c r="AQ121" s="1021"/>
      <c r="AR121" s="1021"/>
      <c r="AS121" s="1021"/>
      <c r="AT121" s="1022"/>
      <c r="AU121" s="1050"/>
      <c r="AV121" s="1051"/>
      <c r="AW121" s="1051"/>
      <c r="AX121" s="1051"/>
      <c r="AY121" s="1052"/>
      <c r="AZ121" s="1007" t="s">
        <v>487</v>
      </c>
      <c r="BA121" s="1008"/>
      <c r="BB121" s="1008"/>
      <c r="BC121" s="1008"/>
      <c r="BD121" s="1008"/>
      <c r="BE121" s="1008"/>
      <c r="BF121" s="1008"/>
      <c r="BG121" s="1008"/>
      <c r="BH121" s="1008"/>
      <c r="BI121" s="1008"/>
      <c r="BJ121" s="1008"/>
      <c r="BK121" s="1008"/>
      <c r="BL121" s="1008"/>
      <c r="BM121" s="1008"/>
      <c r="BN121" s="1008"/>
      <c r="BO121" s="1008"/>
      <c r="BP121" s="1009"/>
      <c r="BQ121" s="977">
        <v>631410</v>
      </c>
      <c r="BR121" s="978"/>
      <c r="BS121" s="978"/>
      <c r="BT121" s="978"/>
      <c r="BU121" s="978"/>
      <c r="BV121" s="978">
        <v>465019</v>
      </c>
      <c r="BW121" s="978"/>
      <c r="BX121" s="978"/>
      <c r="BY121" s="978"/>
      <c r="BZ121" s="978"/>
      <c r="CA121" s="978">
        <v>335209</v>
      </c>
      <c r="CB121" s="978"/>
      <c r="CC121" s="978"/>
      <c r="CD121" s="978"/>
      <c r="CE121" s="978"/>
      <c r="CF121" s="972">
        <v>2.1</v>
      </c>
      <c r="CG121" s="973"/>
      <c r="CH121" s="973"/>
      <c r="CI121" s="973"/>
      <c r="CJ121" s="973"/>
      <c r="CK121" s="1068"/>
      <c r="CL121" s="1069"/>
      <c r="CM121" s="1069"/>
      <c r="CN121" s="1069"/>
      <c r="CO121" s="1070"/>
      <c r="CP121" s="1078" t="s">
        <v>488</v>
      </c>
      <c r="CQ121" s="1079"/>
      <c r="CR121" s="1079"/>
      <c r="CS121" s="1079"/>
      <c r="CT121" s="1079"/>
      <c r="CU121" s="1079"/>
      <c r="CV121" s="1079"/>
      <c r="CW121" s="1079"/>
      <c r="CX121" s="1079"/>
      <c r="CY121" s="1079"/>
      <c r="CZ121" s="1079"/>
      <c r="DA121" s="1079"/>
      <c r="DB121" s="1079"/>
      <c r="DC121" s="1079"/>
      <c r="DD121" s="1079"/>
      <c r="DE121" s="1079"/>
      <c r="DF121" s="1080"/>
      <c r="DG121" s="977">
        <v>4511821</v>
      </c>
      <c r="DH121" s="978"/>
      <c r="DI121" s="978"/>
      <c r="DJ121" s="978"/>
      <c r="DK121" s="978"/>
      <c r="DL121" s="978">
        <v>4358903</v>
      </c>
      <c r="DM121" s="978"/>
      <c r="DN121" s="978"/>
      <c r="DO121" s="978"/>
      <c r="DP121" s="978"/>
      <c r="DQ121" s="978">
        <v>4217923</v>
      </c>
      <c r="DR121" s="978"/>
      <c r="DS121" s="978"/>
      <c r="DT121" s="978"/>
      <c r="DU121" s="978"/>
      <c r="DV121" s="979">
        <v>26.4</v>
      </c>
      <c r="DW121" s="979"/>
      <c r="DX121" s="979"/>
      <c r="DY121" s="979"/>
      <c r="DZ121" s="980"/>
    </row>
    <row r="122" spans="1:130" s="248" customFormat="1" ht="26.25" customHeight="1" x14ac:dyDescent="0.15">
      <c r="A122" s="1117"/>
      <c r="B122" s="1004"/>
      <c r="C122" s="974" t="s">
        <v>462</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452</v>
      </c>
      <c r="AB122" s="1017"/>
      <c r="AC122" s="1017"/>
      <c r="AD122" s="1017"/>
      <c r="AE122" s="1018"/>
      <c r="AF122" s="1019" t="s">
        <v>452</v>
      </c>
      <c r="AG122" s="1017"/>
      <c r="AH122" s="1017"/>
      <c r="AI122" s="1017"/>
      <c r="AJ122" s="1018"/>
      <c r="AK122" s="1019" t="s">
        <v>451</v>
      </c>
      <c r="AL122" s="1017"/>
      <c r="AM122" s="1017"/>
      <c r="AN122" s="1017"/>
      <c r="AO122" s="1018"/>
      <c r="AP122" s="1020" t="s">
        <v>479</v>
      </c>
      <c r="AQ122" s="1021"/>
      <c r="AR122" s="1021"/>
      <c r="AS122" s="1021"/>
      <c r="AT122" s="1022"/>
      <c r="AU122" s="1050"/>
      <c r="AV122" s="1051"/>
      <c r="AW122" s="1051"/>
      <c r="AX122" s="1051"/>
      <c r="AY122" s="1052"/>
      <c r="AZ122" s="1032" t="s">
        <v>489</v>
      </c>
      <c r="BA122" s="1023"/>
      <c r="BB122" s="1023"/>
      <c r="BC122" s="1023"/>
      <c r="BD122" s="1023"/>
      <c r="BE122" s="1023"/>
      <c r="BF122" s="1023"/>
      <c r="BG122" s="1023"/>
      <c r="BH122" s="1023"/>
      <c r="BI122" s="1023"/>
      <c r="BJ122" s="1023"/>
      <c r="BK122" s="1023"/>
      <c r="BL122" s="1023"/>
      <c r="BM122" s="1023"/>
      <c r="BN122" s="1023"/>
      <c r="BO122" s="1023"/>
      <c r="BP122" s="1024"/>
      <c r="BQ122" s="1055">
        <v>44908205</v>
      </c>
      <c r="BR122" s="1056"/>
      <c r="BS122" s="1056"/>
      <c r="BT122" s="1056"/>
      <c r="BU122" s="1056"/>
      <c r="BV122" s="1056">
        <v>44248153</v>
      </c>
      <c r="BW122" s="1056"/>
      <c r="BX122" s="1056"/>
      <c r="BY122" s="1056"/>
      <c r="BZ122" s="1056"/>
      <c r="CA122" s="1056">
        <v>43460771</v>
      </c>
      <c r="CB122" s="1056"/>
      <c r="CC122" s="1056"/>
      <c r="CD122" s="1056"/>
      <c r="CE122" s="1056"/>
      <c r="CF122" s="1076">
        <v>271.60000000000002</v>
      </c>
      <c r="CG122" s="1077"/>
      <c r="CH122" s="1077"/>
      <c r="CI122" s="1077"/>
      <c r="CJ122" s="1077"/>
      <c r="CK122" s="1068"/>
      <c r="CL122" s="1069"/>
      <c r="CM122" s="1069"/>
      <c r="CN122" s="1069"/>
      <c r="CO122" s="1070"/>
      <c r="CP122" s="1078" t="s">
        <v>490</v>
      </c>
      <c r="CQ122" s="1079"/>
      <c r="CR122" s="1079"/>
      <c r="CS122" s="1079"/>
      <c r="CT122" s="1079"/>
      <c r="CU122" s="1079"/>
      <c r="CV122" s="1079"/>
      <c r="CW122" s="1079"/>
      <c r="CX122" s="1079"/>
      <c r="CY122" s="1079"/>
      <c r="CZ122" s="1079"/>
      <c r="DA122" s="1079"/>
      <c r="DB122" s="1079"/>
      <c r="DC122" s="1079"/>
      <c r="DD122" s="1079"/>
      <c r="DE122" s="1079"/>
      <c r="DF122" s="1080"/>
      <c r="DG122" s="977">
        <v>94276</v>
      </c>
      <c r="DH122" s="978"/>
      <c r="DI122" s="978"/>
      <c r="DJ122" s="978"/>
      <c r="DK122" s="978"/>
      <c r="DL122" s="978">
        <v>3638004</v>
      </c>
      <c r="DM122" s="978"/>
      <c r="DN122" s="978"/>
      <c r="DO122" s="978"/>
      <c r="DP122" s="978"/>
      <c r="DQ122" s="978">
        <v>3684555</v>
      </c>
      <c r="DR122" s="978"/>
      <c r="DS122" s="978"/>
      <c r="DT122" s="978"/>
      <c r="DU122" s="978"/>
      <c r="DV122" s="979">
        <v>23</v>
      </c>
      <c r="DW122" s="979"/>
      <c r="DX122" s="979"/>
      <c r="DY122" s="979"/>
      <c r="DZ122" s="980"/>
    </row>
    <row r="123" spans="1:130" s="248" customFormat="1" ht="26.25" customHeight="1" x14ac:dyDescent="0.15">
      <c r="A123" s="1117"/>
      <c r="B123" s="1004"/>
      <c r="C123" s="974" t="s">
        <v>472</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19867</v>
      </c>
      <c r="AB123" s="1017"/>
      <c r="AC123" s="1017"/>
      <c r="AD123" s="1017"/>
      <c r="AE123" s="1018"/>
      <c r="AF123" s="1019">
        <v>16907</v>
      </c>
      <c r="AG123" s="1017"/>
      <c r="AH123" s="1017"/>
      <c r="AI123" s="1017"/>
      <c r="AJ123" s="1018"/>
      <c r="AK123" s="1019">
        <v>14003</v>
      </c>
      <c r="AL123" s="1017"/>
      <c r="AM123" s="1017"/>
      <c r="AN123" s="1017"/>
      <c r="AO123" s="1018"/>
      <c r="AP123" s="1020">
        <v>0.1</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491</v>
      </c>
      <c r="BP123" s="1064"/>
      <c r="BQ123" s="1123">
        <v>51998804</v>
      </c>
      <c r="BR123" s="1124"/>
      <c r="BS123" s="1124"/>
      <c r="BT123" s="1124"/>
      <c r="BU123" s="1124"/>
      <c r="BV123" s="1124">
        <v>50954808</v>
      </c>
      <c r="BW123" s="1124"/>
      <c r="BX123" s="1124"/>
      <c r="BY123" s="1124"/>
      <c r="BZ123" s="1124"/>
      <c r="CA123" s="1124">
        <v>50282416</v>
      </c>
      <c r="CB123" s="1124"/>
      <c r="CC123" s="1124"/>
      <c r="CD123" s="1124"/>
      <c r="CE123" s="1124"/>
      <c r="CF123" s="1057"/>
      <c r="CG123" s="1058"/>
      <c r="CH123" s="1058"/>
      <c r="CI123" s="1058"/>
      <c r="CJ123" s="1059"/>
      <c r="CK123" s="1068"/>
      <c r="CL123" s="1069"/>
      <c r="CM123" s="1069"/>
      <c r="CN123" s="1069"/>
      <c r="CO123" s="1070"/>
      <c r="CP123" s="1078" t="s">
        <v>492</v>
      </c>
      <c r="CQ123" s="1079"/>
      <c r="CR123" s="1079"/>
      <c r="CS123" s="1079"/>
      <c r="CT123" s="1079"/>
      <c r="CU123" s="1079"/>
      <c r="CV123" s="1079"/>
      <c r="CW123" s="1079"/>
      <c r="CX123" s="1079"/>
      <c r="CY123" s="1079"/>
      <c r="CZ123" s="1079"/>
      <c r="DA123" s="1079"/>
      <c r="DB123" s="1079"/>
      <c r="DC123" s="1079"/>
      <c r="DD123" s="1079"/>
      <c r="DE123" s="1079"/>
      <c r="DF123" s="1080"/>
      <c r="DG123" s="1016">
        <v>71543</v>
      </c>
      <c r="DH123" s="1017"/>
      <c r="DI123" s="1017"/>
      <c r="DJ123" s="1017"/>
      <c r="DK123" s="1018"/>
      <c r="DL123" s="1019">
        <v>102188</v>
      </c>
      <c r="DM123" s="1017"/>
      <c r="DN123" s="1017"/>
      <c r="DO123" s="1017"/>
      <c r="DP123" s="1018"/>
      <c r="DQ123" s="1019">
        <v>148769</v>
      </c>
      <c r="DR123" s="1017"/>
      <c r="DS123" s="1017"/>
      <c r="DT123" s="1017"/>
      <c r="DU123" s="1018"/>
      <c r="DV123" s="1020">
        <v>0.9</v>
      </c>
      <c r="DW123" s="1021"/>
      <c r="DX123" s="1021"/>
      <c r="DY123" s="1021"/>
      <c r="DZ123" s="1022"/>
    </row>
    <row r="124" spans="1:130" s="248" customFormat="1" ht="26.25" customHeight="1" thickBot="1" x14ac:dyDescent="0.2">
      <c r="A124" s="1117"/>
      <c r="B124" s="1004"/>
      <c r="C124" s="974" t="s">
        <v>475</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456</v>
      </c>
      <c r="AB124" s="1017"/>
      <c r="AC124" s="1017"/>
      <c r="AD124" s="1017"/>
      <c r="AE124" s="1018"/>
      <c r="AF124" s="1019" t="s">
        <v>452</v>
      </c>
      <c r="AG124" s="1017"/>
      <c r="AH124" s="1017"/>
      <c r="AI124" s="1017"/>
      <c r="AJ124" s="1018"/>
      <c r="AK124" s="1019" t="s">
        <v>463</v>
      </c>
      <c r="AL124" s="1017"/>
      <c r="AM124" s="1017"/>
      <c r="AN124" s="1017"/>
      <c r="AO124" s="1018"/>
      <c r="AP124" s="1020" t="s">
        <v>456</v>
      </c>
      <c r="AQ124" s="1021"/>
      <c r="AR124" s="1021"/>
      <c r="AS124" s="1021"/>
      <c r="AT124" s="1022"/>
      <c r="AU124" s="1119" t="s">
        <v>493</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127.1</v>
      </c>
      <c r="BR124" s="1086"/>
      <c r="BS124" s="1086"/>
      <c r="BT124" s="1086"/>
      <c r="BU124" s="1086"/>
      <c r="BV124" s="1086">
        <v>137.9</v>
      </c>
      <c r="BW124" s="1086"/>
      <c r="BX124" s="1086"/>
      <c r="BY124" s="1086"/>
      <c r="BZ124" s="1086"/>
      <c r="CA124" s="1086">
        <v>129.19999999999999</v>
      </c>
      <c r="CB124" s="1086"/>
      <c r="CC124" s="1086"/>
      <c r="CD124" s="1086"/>
      <c r="CE124" s="1086"/>
      <c r="CF124" s="1087"/>
      <c r="CG124" s="1088"/>
      <c r="CH124" s="1088"/>
      <c r="CI124" s="1088"/>
      <c r="CJ124" s="1089"/>
      <c r="CK124" s="1071"/>
      <c r="CL124" s="1071"/>
      <c r="CM124" s="1071"/>
      <c r="CN124" s="1071"/>
      <c r="CO124" s="1072"/>
      <c r="CP124" s="1078" t="s">
        <v>494</v>
      </c>
      <c r="CQ124" s="1079"/>
      <c r="CR124" s="1079"/>
      <c r="CS124" s="1079"/>
      <c r="CT124" s="1079"/>
      <c r="CU124" s="1079"/>
      <c r="CV124" s="1079"/>
      <c r="CW124" s="1079"/>
      <c r="CX124" s="1079"/>
      <c r="CY124" s="1079"/>
      <c r="CZ124" s="1079"/>
      <c r="DA124" s="1079"/>
      <c r="DB124" s="1079"/>
      <c r="DC124" s="1079"/>
      <c r="DD124" s="1079"/>
      <c r="DE124" s="1079"/>
      <c r="DF124" s="1080"/>
      <c r="DG124" s="1063">
        <v>23855951</v>
      </c>
      <c r="DH124" s="1042"/>
      <c r="DI124" s="1042"/>
      <c r="DJ124" s="1042"/>
      <c r="DK124" s="1043"/>
      <c r="DL124" s="1041">
        <v>21131201</v>
      </c>
      <c r="DM124" s="1042"/>
      <c r="DN124" s="1042"/>
      <c r="DO124" s="1042"/>
      <c r="DP124" s="1043"/>
      <c r="DQ124" s="1041">
        <v>23798</v>
      </c>
      <c r="DR124" s="1042"/>
      <c r="DS124" s="1042"/>
      <c r="DT124" s="1042"/>
      <c r="DU124" s="1043"/>
      <c r="DV124" s="1044">
        <v>0.1</v>
      </c>
      <c r="DW124" s="1045"/>
      <c r="DX124" s="1045"/>
      <c r="DY124" s="1045"/>
      <c r="DZ124" s="1046"/>
    </row>
    <row r="125" spans="1:130" s="248" customFormat="1" ht="26.25" customHeight="1" x14ac:dyDescent="0.15">
      <c r="A125" s="1117"/>
      <c r="B125" s="1004"/>
      <c r="C125" s="974" t="s">
        <v>478</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460</v>
      </c>
      <c r="AB125" s="1017"/>
      <c r="AC125" s="1017"/>
      <c r="AD125" s="1017"/>
      <c r="AE125" s="1018"/>
      <c r="AF125" s="1019" t="s">
        <v>456</v>
      </c>
      <c r="AG125" s="1017"/>
      <c r="AH125" s="1017"/>
      <c r="AI125" s="1017"/>
      <c r="AJ125" s="1018"/>
      <c r="AK125" s="1019" t="s">
        <v>456</v>
      </c>
      <c r="AL125" s="1017"/>
      <c r="AM125" s="1017"/>
      <c r="AN125" s="1017"/>
      <c r="AO125" s="1018"/>
      <c r="AP125" s="1020" t="s">
        <v>458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495</v>
      </c>
      <c r="CL125" s="1066"/>
      <c r="CM125" s="1066"/>
      <c r="CN125" s="1066"/>
      <c r="CO125" s="1067"/>
      <c r="CP125" s="998" t="s">
        <v>496</v>
      </c>
      <c r="CQ125" s="947"/>
      <c r="CR125" s="947"/>
      <c r="CS125" s="947"/>
      <c r="CT125" s="947"/>
      <c r="CU125" s="947"/>
      <c r="CV125" s="947"/>
      <c r="CW125" s="947"/>
      <c r="CX125" s="947"/>
      <c r="CY125" s="947"/>
      <c r="CZ125" s="947"/>
      <c r="DA125" s="947"/>
      <c r="DB125" s="947"/>
      <c r="DC125" s="947"/>
      <c r="DD125" s="947"/>
      <c r="DE125" s="947"/>
      <c r="DF125" s="948"/>
      <c r="DG125" s="984" t="s">
        <v>452</v>
      </c>
      <c r="DH125" s="985"/>
      <c r="DI125" s="985"/>
      <c r="DJ125" s="985"/>
      <c r="DK125" s="985"/>
      <c r="DL125" s="985" t="s">
        <v>456</v>
      </c>
      <c r="DM125" s="985"/>
      <c r="DN125" s="985"/>
      <c r="DO125" s="985"/>
      <c r="DP125" s="985"/>
      <c r="DQ125" s="985" t="s">
        <v>452</v>
      </c>
      <c r="DR125" s="985"/>
      <c r="DS125" s="985"/>
      <c r="DT125" s="985"/>
      <c r="DU125" s="985"/>
      <c r="DV125" s="986" t="s">
        <v>456</v>
      </c>
      <c r="DW125" s="986"/>
      <c r="DX125" s="986"/>
      <c r="DY125" s="986"/>
      <c r="DZ125" s="987"/>
    </row>
    <row r="126" spans="1:130" s="248" customFormat="1" ht="26.25" customHeight="1" thickBot="1" x14ac:dyDescent="0.2">
      <c r="A126" s="1117"/>
      <c r="B126" s="1004"/>
      <c r="C126" s="974" t="s">
        <v>481</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5000</v>
      </c>
      <c r="AB126" s="1017"/>
      <c r="AC126" s="1017"/>
      <c r="AD126" s="1017"/>
      <c r="AE126" s="1018"/>
      <c r="AF126" s="1019" t="s">
        <v>452</v>
      </c>
      <c r="AG126" s="1017"/>
      <c r="AH126" s="1017"/>
      <c r="AI126" s="1017"/>
      <c r="AJ126" s="1018"/>
      <c r="AK126" s="1019" t="s">
        <v>463</v>
      </c>
      <c r="AL126" s="1017"/>
      <c r="AM126" s="1017"/>
      <c r="AN126" s="1017"/>
      <c r="AO126" s="1018"/>
      <c r="AP126" s="1020" t="s">
        <v>469</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497</v>
      </c>
      <c r="CQ126" s="1008"/>
      <c r="CR126" s="1008"/>
      <c r="CS126" s="1008"/>
      <c r="CT126" s="1008"/>
      <c r="CU126" s="1008"/>
      <c r="CV126" s="1008"/>
      <c r="CW126" s="1008"/>
      <c r="CX126" s="1008"/>
      <c r="CY126" s="1008"/>
      <c r="CZ126" s="1008"/>
      <c r="DA126" s="1008"/>
      <c r="DB126" s="1008"/>
      <c r="DC126" s="1008"/>
      <c r="DD126" s="1008"/>
      <c r="DE126" s="1008"/>
      <c r="DF126" s="1009"/>
      <c r="DG126" s="977" t="s">
        <v>456</v>
      </c>
      <c r="DH126" s="978"/>
      <c r="DI126" s="978"/>
      <c r="DJ126" s="978"/>
      <c r="DK126" s="978"/>
      <c r="DL126" s="978" t="s">
        <v>452</v>
      </c>
      <c r="DM126" s="978"/>
      <c r="DN126" s="978"/>
      <c r="DO126" s="978"/>
      <c r="DP126" s="978"/>
      <c r="DQ126" s="978" t="s">
        <v>458</v>
      </c>
      <c r="DR126" s="978"/>
      <c r="DS126" s="978"/>
      <c r="DT126" s="978"/>
      <c r="DU126" s="978"/>
      <c r="DV126" s="979" t="s">
        <v>463</v>
      </c>
      <c r="DW126" s="979"/>
      <c r="DX126" s="979"/>
      <c r="DY126" s="979"/>
      <c r="DZ126" s="980"/>
    </row>
    <row r="127" spans="1:130" s="248" customFormat="1" ht="26.25" customHeight="1" x14ac:dyDescent="0.15">
      <c r="A127" s="1118"/>
      <c r="B127" s="1006"/>
      <c r="C127" s="1060" t="s">
        <v>498</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3514</v>
      </c>
      <c r="AB127" s="1017"/>
      <c r="AC127" s="1017"/>
      <c r="AD127" s="1017"/>
      <c r="AE127" s="1018"/>
      <c r="AF127" s="1019">
        <v>3193</v>
      </c>
      <c r="AG127" s="1017"/>
      <c r="AH127" s="1017"/>
      <c r="AI127" s="1017"/>
      <c r="AJ127" s="1018"/>
      <c r="AK127" s="1019">
        <v>2848</v>
      </c>
      <c r="AL127" s="1017"/>
      <c r="AM127" s="1017"/>
      <c r="AN127" s="1017"/>
      <c r="AO127" s="1018"/>
      <c r="AP127" s="1020">
        <v>0</v>
      </c>
      <c r="AQ127" s="1021"/>
      <c r="AR127" s="1021"/>
      <c r="AS127" s="1021"/>
      <c r="AT127" s="1022"/>
      <c r="AU127" s="284"/>
      <c r="AV127" s="284"/>
      <c r="AW127" s="284"/>
      <c r="AX127" s="1090" t="s">
        <v>499</v>
      </c>
      <c r="AY127" s="1091"/>
      <c r="AZ127" s="1091"/>
      <c r="BA127" s="1091"/>
      <c r="BB127" s="1091"/>
      <c r="BC127" s="1091"/>
      <c r="BD127" s="1091"/>
      <c r="BE127" s="1092"/>
      <c r="BF127" s="1093" t="s">
        <v>500</v>
      </c>
      <c r="BG127" s="1091"/>
      <c r="BH127" s="1091"/>
      <c r="BI127" s="1091"/>
      <c r="BJ127" s="1091"/>
      <c r="BK127" s="1091"/>
      <c r="BL127" s="1092"/>
      <c r="BM127" s="1093" t="s">
        <v>501</v>
      </c>
      <c r="BN127" s="1091"/>
      <c r="BO127" s="1091"/>
      <c r="BP127" s="1091"/>
      <c r="BQ127" s="1091"/>
      <c r="BR127" s="1091"/>
      <c r="BS127" s="1092"/>
      <c r="BT127" s="1093" t="s">
        <v>502</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503</v>
      </c>
      <c r="CQ127" s="1008"/>
      <c r="CR127" s="1008"/>
      <c r="CS127" s="1008"/>
      <c r="CT127" s="1008"/>
      <c r="CU127" s="1008"/>
      <c r="CV127" s="1008"/>
      <c r="CW127" s="1008"/>
      <c r="CX127" s="1008"/>
      <c r="CY127" s="1008"/>
      <c r="CZ127" s="1008"/>
      <c r="DA127" s="1008"/>
      <c r="DB127" s="1008"/>
      <c r="DC127" s="1008"/>
      <c r="DD127" s="1008"/>
      <c r="DE127" s="1008"/>
      <c r="DF127" s="1009"/>
      <c r="DG127" s="977" t="s">
        <v>452</v>
      </c>
      <c r="DH127" s="978"/>
      <c r="DI127" s="978"/>
      <c r="DJ127" s="978"/>
      <c r="DK127" s="978"/>
      <c r="DL127" s="978" t="s">
        <v>460</v>
      </c>
      <c r="DM127" s="978"/>
      <c r="DN127" s="978"/>
      <c r="DO127" s="978"/>
      <c r="DP127" s="978"/>
      <c r="DQ127" s="978" t="s">
        <v>456</v>
      </c>
      <c r="DR127" s="978"/>
      <c r="DS127" s="978"/>
      <c r="DT127" s="978"/>
      <c r="DU127" s="978"/>
      <c r="DV127" s="979" t="s">
        <v>469</v>
      </c>
      <c r="DW127" s="979"/>
      <c r="DX127" s="979"/>
      <c r="DY127" s="979"/>
      <c r="DZ127" s="980"/>
    </row>
    <row r="128" spans="1:130" s="248" customFormat="1" ht="26.25" customHeight="1" thickBot="1" x14ac:dyDescent="0.2">
      <c r="A128" s="1101" t="s">
        <v>504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505</v>
      </c>
      <c r="X128" s="1103"/>
      <c r="Y128" s="1103"/>
      <c r="Z128" s="1104"/>
      <c r="AA128" s="1105">
        <v>53657</v>
      </c>
      <c r="AB128" s="1106"/>
      <c r="AC128" s="1106"/>
      <c r="AD128" s="1106"/>
      <c r="AE128" s="1107"/>
      <c r="AF128" s="1108">
        <v>57150</v>
      </c>
      <c r="AG128" s="1106"/>
      <c r="AH128" s="1106"/>
      <c r="AI128" s="1106"/>
      <c r="AJ128" s="1107"/>
      <c r="AK128" s="1108">
        <v>57515</v>
      </c>
      <c r="AL128" s="1106"/>
      <c r="AM128" s="1106"/>
      <c r="AN128" s="1106"/>
      <c r="AO128" s="1107"/>
      <c r="AP128" s="1109"/>
      <c r="AQ128" s="1110"/>
      <c r="AR128" s="1110"/>
      <c r="AS128" s="1110"/>
      <c r="AT128" s="1111"/>
      <c r="AU128" s="284"/>
      <c r="AV128" s="284"/>
      <c r="AW128" s="284"/>
      <c r="AX128" s="946" t="s">
        <v>506</v>
      </c>
      <c r="AY128" s="947"/>
      <c r="AZ128" s="947"/>
      <c r="BA128" s="947"/>
      <c r="BB128" s="947"/>
      <c r="BC128" s="947"/>
      <c r="BD128" s="947"/>
      <c r="BE128" s="948"/>
      <c r="BF128" s="1112" t="s">
        <v>452</v>
      </c>
      <c r="BG128" s="1113"/>
      <c r="BH128" s="1113"/>
      <c r="BI128" s="1113"/>
      <c r="BJ128" s="1113"/>
      <c r="BK128" s="1113"/>
      <c r="BL128" s="1114"/>
      <c r="BM128" s="1112">
        <v>12.46</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507</v>
      </c>
      <c r="CQ128" s="1095"/>
      <c r="CR128" s="1095"/>
      <c r="CS128" s="1095"/>
      <c r="CT128" s="1095"/>
      <c r="CU128" s="1095"/>
      <c r="CV128" s="1095"/>
      <c r="CW128" s="1095"/>
      <c r="CX128" s="1095"/>
      <c r="CY128" s="1095"/>
      <c r="CZ128" s="1095"/>
      <c r="DA128" s="1095"/>
      <c r="DB128" s="1095"/>
      <c r="DC128" s="1095"/>
      <c r="DD128" s="1095"/>
      <c r="DE128" s="1095"/>
      <c r="DF128" s="1096"/>
      <c r="DG128" s="1097" t="s">
        <v>452</v>
      </c>
      <c r="DH128" s="1098"/>
      <c r="DI128" s="1098"/>
      <c r="DJ128" s="1098"/>
      <c r="DK128" s="1098"/>
      <c r="DL128" s="1098" t="s">
        <v>452</v>
      </c>
      <c r="DM128" s="1098"/>
      <c r="DN128" s="1098"/>
      <c r="DO128" s="1098"/>
      <c r="DP128" s="1098"/>
      <c r="DQ128" s="1098" t="s">
        <v>466</v>
      </c>
      <c r="DR128" s="1098"/>
      <c r="DS128" s="1098"/>
      <c r="DT128" s="1098"/>
      <c r="DU128" s="1098"/>
      <c r="DV128" s="1099" t="s">
        <v>452</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508</v>
      </c>
      <c r="X129" s="1132"/>
      <c r="Y129" s="1132"/>
      <c r="Z129" s="1133"/>
      <c r="AA129" s="1016">
        <v>20081573</v>
      </c>
      <c r="AB129" s="1017"/>
      <c r="AC129" s="1017"/>
      <c r="AD129" s="1017"/>
      <c r="AE129" s="1018"/>
      <c r="AF129" s="1019">
        <v>19753202</v>
      </c>
      <c r="AG129" s="1017"/>
      <c r="AH129" s="1017"/>
      <c r="AI129" s="1017"/>
      <c r="AJ129" s="1018"/>
      <c r="AK129" s="1019">
        <v>20382297</v>
      </c>
      <c r="AL129" s="1017"/>
      <c r="AM129" s="1017"/>
      <c r="AN129" s="1017"/>
      <c r="AO129" s="1018"/>
      <c r="AP129" s="1134"/>
      <c r="AQ129" s="1135"/>
      <c r="AR129" s="1135"/>
      <c r="AS129" s="1135"/>
      <c r="AT129" s="1136"/>
      <c r="AU129" s="286"/>
      <c r="AV129" s="286"/>
      <c r="AW129" s="286"/>
      <c r="AX129" s="1125" t="s">
        <v>509</v>
      </c>
      <c r="AY129" s="1008"/>
      <c r="AZ129" s="1008"/>
      <c r="BA129" s="1008"/>
      <c r="BB129" s="1008"/>
      <c r="BC129" s="1008"/>
      <c r="BD129" s="1008"/>
      <c r="BE129" s="1009"/>
      <c r="BF129" s="1126" t="s">
        <v>128</v>
      </c>
      <c r="BG129" s="1127"/>
      <c r="BH129" s="1127"/>
      <c r="BI129" s="1127"/>
      <c r="BJ129" s="1127"/>
      <c r="BK129" s="1127"/>
      <c r="BL129" s="1128"/>
      <c r="BM129" s="1126">
        <v>17.46</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510</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511</v>
      </c>
      <c r="X130" s="1132"/>
      <c r="Y130" s="1132"/>
      <c r="Z130" s="1133"/>
      <c r="AA130" s="1016">
        <v>4454619</v>
      </c>
      <c r="AB130" s="1017"/>
      <c r="AC130" s="1017"/>
      <c r="AD130" s="1017"/>
      <c r="AE130" s="1018"/>
      <c r="AF130" s="1019">
        <v>4408563</v>
      </c>
      <c r="AG130" s="1017"/>
      <c r="AH130" s="1017"/>
      <c r="AI130" s="1017"/>
      <c r="AJ130" s="1018"/>
      <c r="AK130" s="1019">
        <v>4378586</v>
      </c>
      <c r="AL130" s="1017"/>
      <c r="AM130" s="1017"/>
      <c r="AN130" s="1017"/>
      <c r="AO130" s="1018"/>
      <c r="AP130" s="1134"/>
      <c r="AQ130" s="1135"/>
      <c r="AR130" s="1135"/>
      <c r="AS130" s="1135"/>
      <c r="AT130" s="1136"/>
      <c r="AU130" s="286"/>
      <c r="AV130" s="286"/>
      <c r="AW130" s="286"/>
      <c r="AX130" s="1125" t="s">
        <v>512</v>
      </c>
      <c r="AY130" s="1008"/>
      <c r="AZ130" s="1008"/>
      <c r="BA130" s="1008"/>
      <c r="BB130" s="1008"/>
      <c r="BC130" s="1008"/>
      <c r="BD130" s="1008"/>
      <c r="BE130" s="1009"/>
      <c r="BF130" s="1162">
        <v>12.3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513</v>
      </c>
      <c r="X131" s="1170"/>
      <c r="Y131" s="1170"/>
      <c r="Z131" s="1171"/>
      <c r="AA131" s="1063">
        <v>15626954</v>
      </c>
      <c r="AB131" s="1042"/>
      <c r="AC131" s="1042"/>
      <c r="AD131" s="1042"/>
      <c r="AE131" s="1043"/>
      <c r="AF131" s="1041">
        <v>15344639</v>
      </c>
      <c r="AG131" s="1042"/>
      <c r="AH131" s="1042"/>
      <c r="AI131" s="1042"/>
      <c r="AJ131" s="1043"/>
      <c r="AK131" s="1041">
        <v>16003711</v>
      </c>
      <c r="AL131" s="1042"/>
      <c r="AM131" s="1042"/>
      <c r="AN131" s="1042"/>
      <c r="AO131" s="1043"/>
      <c r="AP131" s="1172"/>
      <c r="AQ131" s="1173"/>
      <c r="AR131" s="1173"/>
      <c r="AS131" s="1173"/>
      <c r="AT131" s="1174"/>
      <c r="AU131" s="286"/>
      <c r="AV131" s="286"/>
      <c r="AW131" s="286"/>
      <c r="AX131" s="1144" t="s">
        <v>514</v>
      </c>
      <c r="AY131" s="1095"/>
      <c r="AZ131" s="1095"/>
      <c r="BA131" s="1095"/>
      <c r="BB131" s="1095"/>
      <c r="BC131" s="1095"/>
      <c r="BD131" s="1095"/>
      <c r="BE131" s="1096"/>
      <c r="BF131" s="1145">
        <v>129.19999999999999</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515</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516</v>
      </c>
      <c r="W132" s="1155"/>
      <c r="X132" s="1155"/>
      <c r="Y132" s="1155"/>
      <c r="Z132" s="1156"/>
      <c r="AA132" s="1157">
        <v>12.28518366</v>
      </c>
      <c r="AB132" s="1158"/>
      <c r="AC132" s="1158"/>
      <c r="AD132" s="1158"/>
      <c r="AE132" s="1159"/>
      <c r="AF132" s="1160">
        <v>12.39957486</v>
      </c>
      <c r="AG132" s="1158"/>
      <c r="AH132" s="1158"/>
      <c r="AI132" s="1158"/>
      <c r="AJ132" s="1159"/>
      <c r="AK132" s="1160">
        <v>12.42378721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517</v>
      </c>
      <c r="W133" s="1138"/>
      <c r="X133" s="1138"/>
      <c r="Y133" s="1138"/>
      <c r="Z133" s="1139"/>
      <c r="AA133" s="1140">
        <v>11.4</v>
      </c>
      <c r="AB133" s="1141"/>
      <c r="AC133" s="1141"/>
      <c r="AD133" s="1141"/>
      <c r="AE133" s="1142"/>
      <c r="AF133" s="1140">
        <v>12.4</v>
      </c>
      <c r="AG133" s="1141"/>
      <c r="AH133" s="1141"/>
      <c r="AI133" s="1141"/>
      <c r="AJ133" s="1142"/>
      <c r="AK133" s="1140">
        <v>12.3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uCJHX57e98aELZgBeVcj3mJYmDNep+XZfjvIyZhKmsVrS+m/y2VeMD3nxi+s/0eUe7W9/3CzuzwZDLpqUHVWA==" saltValue="0L+UiHPWoO79vPVzIQ4yQ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EhoN3Y60Zw2REwQ6FZ2K9h6fpt/Jb+raTeQS7fmyYsTJQAQBqhzf0seAj3aSd+psKTUdfKePu8XlV+NnVuxO8Q==" saltValue="AN89IkFgJMug1MVIFr/3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y41GK542dR16wQ1UWQzs254oYAqGAgxvkmIAk9Bm/Wdtzwg5xOhRpnX4z3FoDVzW26c6Cw5DXRY4EU6w7tPHQ==" saltValue="UVEwfKdVPt7m+0HWhoIQgQ=="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90" zoomScaleSheetLayoutView="90" workbookViewId="0">
      <selection activeCell="AK41" sqref="AK41:AN41"/>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521</v>
      </c>
      <c r="AP7" s="305"/>
      <c r="AQ7" s="306" t="s">
        <v>522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523</v>
      </c>
      <c r="AQ8" s="312" t="s">
        <v>524</v>
      </c>
      <c r="AR8" s="313" t="s">
        <v>525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526</v>
      </c>
      <c r="AL9" s="1178"/>
      <c r="AM9" s="1178"/>
      <c r="AN9" s="1179"/>
      <c r="AO9" s="314">
        <v>5936381</v>
      </c>
      <c r="AP9" s="314">
        <v>110601</v>
      </c>
      <c r="AQ9" s="315">
        <v>81198</v>
      </c>
      <c r="AR9" s="316">
        <v>36.200000000000003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527</v>
      </c>
      <c r="AL10" s="1178"/>
      <c r="AM10" s="1178"/>
      <c r="AN10" s="1179"/>
      <c r="AO10" s="317">
        <v>2190</v>
      </c>
      <c r="AP10" s="317">
        <v>41</v>
      </c>
      <c r="AQ10" s="318">
        <v>5531</v>
      </c>
      <c r="AR10" s="319">
        <v>-99.3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528</v>
      </c>
      <c r="AL11" s="1178"/>
      <c r="AM11" s="1178"/>
      <c r="AN11" s="1179"/>
      <c r="AO11" s="317">
        <v>14112</v>
      </c>
      <c r="AP11" s="317">
        <v>263</v>
      </c>
      <c r="AQ11" s="318">
        <v>1383</v>
      </c>
      <c r="AR11" s="319">
        <v>-81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529</v>
      </c>
      <c r="AL12" s="1178"/>
      <c r="AM12" s="1178"/>
      <c r="AN12" s="1179"/>
      <c r="AO12" s="317" t="s">
        <v>530</v>
      </c>
      <c r="AP12" s="317" t="s">
        <v>530</v>
      </c>
      <c r="AQ12" s="318">
        <v>8</v>
      </c>
      <c r="AR12" s="319" t="s">
        <v>530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531</v>
      </c>
      <c r="AL13" s="1178"/>
      <c r="AM13" s="1178"/>
      <c r="AN13" s="1179"/>
      <c r="AO13" s="317">
        <v>205552</v>
      </c>
      <c r="AP13" s="317">
        <v>3830</v>
      </c>
      <c r="AQ13" s="318">
        <v>2870</v>
      </c>
      <c r="AR13" s="319">
        <v>33.4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532</v>
      </c>
      <c r="AL14" s="1178"/>
      <c r="AM14" s="1178"/>
      <c r="AN14" s="1179"/>
      <c r="AO14" s="317">
        <v>134338</v>
      </c>
      <c r="AP14" s="317">
        <v>2503</v>
      </c>
      <c r="AQ14" s="318">
        <v>1754</v>
      </c>
      <c r="AR14" s="319">
        <v>42.7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533</v>
      </c>
      <c r="AL15" s="1184"/>
      <c r="AM15" s="1184"/>
      <c r="AN15" s="1185"/>
      <c r="AO15" s="317">
        <v>-373817</v>
      </c>
      <c r="AP15" s="317">
        <v>-6965</v>
      </c>
      <c r="AQ15" s="318">
        <v>-6387</v>
      </c>
      <c r="AR15" s="319">
        <v>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5918756</v>
      </c>
      <c r="AP16" s="317">
        <v>110272</v>
      </c>
      <c r="AQ16" s="318">
        <v>86357</v>
      </c>
      <c r="AR16" s="319">
        <v>27.7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538</v>
      </c>
      <c r="AL21" s="1187"/>
      <c r="AM21" s="1187"/>
      <c r="AN21" s="1188"/>
      <c r="AO21" s="330">
        <v>11.57</v>
      </c>
      <c r="AP21" s="331">
        <v>8.1999999999999993</v>
      </c>
      <c r="AQ21" s="332">
        <v>3.37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539</v>
      </c>
      <c r="AL22" s="1187"/>
      <c r="AM22" s="1187"/>
      <c r="AN22" s="1188"/>
      <c r="AO22" s="335">
        <v>94.8</v>
      </c>
      <c r="AP22" s="336">
        <v>98</v>
      </c>
      <c r="AQ22" s="337">
        <v>-3.2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521</v>
      </c>
      <c r="AP30" s="305"/>
      <c r="AQ30" s="306" t="s">
        <v>522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523</v>
      </c>
      <c r="AQ31" s="312" t="s">
        <v>524</v>
      </c>
      <c r="AR31" s="313" t="s">
        <v>525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543</v>
      </c>
      <c r="AL32" s="1181"/>
      <c r="AM32" s="1181"/>
      <c r="AN32" s="1182"/>
      <c r="AO32" s="345">
        <v>4614707</v>
      </c>
      <c r="AP32" s="345">
        <v>85977</v>
      </c>
      <c r="AQ32" s="346">
        <v>54377</v>
      </c>
      <c r="AR32" s="347">
        <v>58.1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544</v>
      </c>
      <c r="AL33" s="1181"/>
      <c r="AM33" s="1181"/>
      <c r="AN33" s="1182"/>
      <c r="AO33" s="345" t="s">
        <v>530</v>
      </c>
      <c r="AP33" s="345" t="s">
        <v>530</v>
      </c>
      <c r="AQ33" s="346" t="s">
        <v>530</v>
      </c>
      <c r="AR33" s="347" t="s">
        <v>530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545</v>
      </c>
      <c r="AL34" s="1181"/>
      <c r="AM34" s="1181"/>
      <c r="AN34" s="1182"/>
      <c r="AO34" s="345">
        <v>10000</v>
      </c>
      <c r="AP34" s="345">
        <v>186</v>
      </c>
      <c r="AQ34" s="346">
        <v>3</v>
      </c>
      <c r="AR34" s="347">
        <v>6100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546</v>
      </c>
      <c r="AL35" s="1181"/>
      <c r="AM35" s="1181"/>
      <c r="AN35" s="1182"/>
      <c r="AO35" s="345">
        <v>1782810</v>
      </c>
      <c r="AP35" s="345">
        <v>33216</v>
      </c>
      <c r="AQ35" s="346">
        <v>13654</v>
      </c>
      <c r="AR35" s="347">
        <v>143.30000000000001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547</v>
      </c>
      <c r="AL36" s="1181"/>
      <c r="AM36" s="1181"/>
      <c r="AN36" s="1182"/>
      <c r="AO36" s="345" t="s">
        <v>530</v>
      </c>
      <c r="AP36" s="345" t="s">
        <v>530</v>
      </c>
      <c r="AQ36" s="346">
        <v>1462</v>
      </c>
      <c r="AR36" s="347" t="s">
        <v>530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548</v>
      </c>
      <c r="AL37" s="1181"/>
      <c r="AM37" s="1181"/>
      <c r="AN37" s="1182"/>
      <c r="AO37" s="345">
        <v>16851</v>
      </c>
      <c r="AP37" s="345">
        <v>314</v>
      </c>
      <c r="AQ37" s="346">
        <v>670</v>
      </c>
      <c r="AR37" s="347">
        <v>-53.1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549</v>
      </c>
      <c r="AL38" s="1190"/>
      <c r="AM38" s="1190"/>
      <c r="AN38" s="1191"/>
      <c r="AO38" s="348" t="s">
        <v>530</v>
      </c>
      <c r="AP38" s="348" t="s">
        <v>530</v>
      </c>
      <c r="AQ38" s="349">
        <v>1</v>
      </c>
      <c r="AR38" s="337" t="s">
        <v>530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550</v>
      </c>
      <c r="AL39" s="1190"/>
      <c r="AM39" s="1190"/>
      <c r="AN39" s="1191"/>
      <c r="AO39" s="345">
        <v>-57515</v>
      </c>
      <c r="AP39" s="345">
        <v>-1072</v>
      </c>
      <c r="AQ39" s="346">
        <v>-4140</v>
      </c>
      <c r="AR39" s="347">
        <v>-74.099999999999994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551</v>
      </c>
      <c r="AL40" s="1181"/>
      <c r="AM40" s="1181"/>
      <c r="AN40" s="1182"/>
      <c r="AO40" s="345">
        <v>-4378586</v>
      </c>
      <c r="AP40" s="345">
        <v>-81577</v>
      </c>
      <c r="AQ40" s="346">
        <v>-48517</v>
      </c>
      <c r="AR40" s="347">
        <v>68.099999999999994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298</v>
      </c>
      <c r="AL41" s="1193"/>
      <c r="AM41" s="1193"/>
      <c r="AN41" s="1194"/>
      <c r="AO41" s="345">
        <v>1988267</v>
      </c>
      <c r="AP41" s="345">
        <v>37043</v>
      </c>
      <c r="AQ41" s="346">
        <v>17509</v>
      </c>
      <c r="AR41" s="347">
        <v>111.6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521</v>
      </c>
      <c r="AN49" s="1197" t="s">
        <v>555</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556</v>
      </c>
      <c r="AO50" s="362" t="s">
        <v>557</v>
      </c>
      <c r="AP50" s="363" t="s">
        <v>558</v>
      </c>
      <c r="AQ50" s="364" t="s">
        <v>559</v>
      </c>
      <c r="AR50" s="365" t="s">
        <v>560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3522709</v>
      </c>
      <c r="AN51" s="367">
        <v>61997</v>
      </c>
      <c r="AO51" s="368">
        <v>-18.899999999999999</v>
      </c>
      <c r="AP51" s="369">
        <v>67319</v>
      </c>
      <c r="AQ51" s="370">
        <v>-27</v>
      </c>
      <c r="AR51" s="371">
        <v>8.1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2239009</v>
      </c>
      <c r="AN52" s="375">
        <v>39405</v>
      </c>
      <c r="AO52" s="376">
        <v>-26.7</v>
      </c>
      <c r="AP52" s="377">
        <v>38101</v>
      </c>
      <c r="AQ52" s="378">
        <v>2.4</v>
      </c>
      <c r="AR52" s="379">
        <v>-29.1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3814208</v>
      </c>
      <c r="AN53" s="367">
        <v>68179</v>
      </c>
      <c r="AO53" s="368">
        <v>10</v>
      </c>
      <c r="AP53" s="369">
        <v>70615</v>
      </c>
      <c r="AQ53" s="370">
        <v>4.9000000000000004</v>
      </c>
      <c r="AR53" s="371">
        <v>5.0999999999999996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2538863</v>
      </c>
      <c r="AN54" s="375">
        <v>45382</v>
      </c>
      <c r="AO54" s="376">
        <v>15.2</v>
      </c>
      <c r="AP54" s="377">
        <v>37382</v>
      </c>
      <c r="AQ54" s="378">
        <v>-1.9</v>
      </c>
      <c r="AR54" s="379">
        <v>17.100000000000001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4069886</v>
      </c>
      <c r="AN55" s="367">
        <v>73852</v>
      </c>
      <c r="AO55" s="368">
        <v>8.3000000000000007</v>
      </c>
      <c r="AP55" s="369">
        <v>69185</v>
      </c>
      <c r="AQ55" s="370">
        <v>-2</v>
      </c>
      <c r="AR55" s="371">
        <v>10.3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2367913</v>
      </c>
      <c r="AN56" s="375">
        <v>42968</v>
      </c>
      <c r="AO56" s="376">
        <v>-5.3</v>
      </c>
      <c r="AP56" s="377">
        <v>38519</v>
      </c>
      <c r="AQ56" s="378">
        <v>3</v>
      </c>
      <c r="AR56" s="379">
        <v>-8.3000000000000007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4360725</v>
      </c>
      <c r="AN57" s="367">
        <v>80188</v>
      </c>
      <c r="AO57" s="368">
        <v>8.6</v>
      </c>
      <c r="AP57" s="369">
        <v>70166</v>
      </c>
      <c r="AQ57" s="370">
        <v>1.4</v>
      </c>
      <c r="AR57" s="371">
        <v>7.2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2258544</v>
      </c>
      <c r="AN58" s="375">
        <v>41532</v>
      </c>
      <c r="AO58" s="376">
        <v>-3.3</v>
      </c>
      <c r="AP58" s="377">
        <v>36115</v>
      </c>
      <c r="AQ58" s="378">
        <v>-6.2</v>
      </c>
      <c r="AR58" s="379">
        <v>2.9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3942209</v>
      </c>
      <c r="AN59" s="367">
        <v>73447</v>
      </c>
      <c r="AO59" s="368">
        <v>-8.4</v>
      </c>
      <c r="AP59" s="369">
        <v>70329</v>
      </c>
      <c r="AQ59" s="370">
        <v>0.2</v>
      </c>
      <c r="AR59" s="371">
        <v>-8.6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2589394</v>
      </c>
      <c r="AN60" s="375">
        <v>48243</v>
      </c>
      <c r="AO60" s="376">
        <v>16.2</v>
      </c>
      <c r="AP60" s="377">
        <v>39403</v>
      </c>
      <c r="AQ60" s="378">
        <v>9.1</v>
      </c>
      <c r="AR60" s="379">
        <v>7.1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3941947</v>
      </c>
      <c r="AN61" s="382">
        <v>71533</v>
      </c>
      <c r="AO61" s="383">
        <v>-0.1</v>
      </c>
      <c r="AP61" s="384">
        <v>69523</v>
      </c>
      <c r="AQ61" s="385">
        <v>-4.5</v>
      </c>
      <c r="AR61" s="371">
        <v>4.4000000000000004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2398745</v>
      </c>
      <c r="AN62" s="375">
        <v>43506</v>
      </c>
      <c r="AO62" s="376">
        <v>-0.8</v>
      </c>
      <c r="AP62" s="377">
        <v>37904</v>
      </c>
      <c r="AQ62" s="378">
        <v>1.3</v>
      </c>
      <c r="AR62" s="379">
        <v>-2.1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lfyh574lneQMo9hGei8iBXd89rRWo0MeJBgkImk4lweTjXVvavxbqGJRhwzN9rtMh1hkAsEhfkedfP/x/DVRzQ==" saltValue="hIX5nwn+kt/uZXdK3B6Mu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row r="120" spans="125:125" ht="13.5" hidden="1" customHeight="1" x14ac:dyDescent="0.15"/>
    <row r="121" spans="125:125" ht="13.5" hidden="1" customHeight="1" x14ac:dyDescent="0.15">
      <c r="DU121" s="292"/>
    </row>
  </sheetData>
  <sheetProtection algorithmName="SHA-512" hashValue="Qc1y3mtBecr2IBr4ZCxYfJkFH3h6tW2ynX+Q4fV1rGlXzzX8sL4tOCSsWK1/TNf6YCoy5aUdWkR68NGMZJNP1A==" saltValue="A/i3vDUyBi9JqPybw/10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570</v>
      </c>
    </row>
  </sheetData>
  <sheetProtection algorithmName="SHA-512" hashValue="i5YMtzfSj4dBwbpjz2/CwN2Zloef9INLDjWyn30UZ/3kp2rOzVnwUHk3iQthCQs+l2LPv0vdPyJ8HzfirYp6UQ==" saltValue="YTYHFrVr8/gqiOcDwSYL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00" t="s">
        <v>3</v>
      </c>
      <c r="D47" s="1200"/>
      <c r="E47" s="1201"/>
      <c r="F47" s="11">
        <v>10.62</v>
      </c>
      <c r="G47" s="12">
        <v>6.92</v>
      </c>
      <c r="H47" s="12">
        <v>7.94</v>
      </c>
      <c r="I47" s="12">
        <v>10.6</v>
      </c>
      <c r="J47" s="13">
        <v>12.24</v>
      </c>
    </row>
    <row r="48" spans="2:10" ht="57.75" customHeight="1" x14ac:dyDescent="0.15">
      <c r="B48" s="14"/>
      <c r="C48" s="1202" t="s">
        <v>4</v>
      </c>
      <c r="D48" s="1202"/>
      <c r="E48" s="1203"/>
      <c r="F48" s="15">
        <v>3.94</v>
      </c>
      <c r="G48" s="16">
        <v>2.7</v>
      </c>
      <c r="H48" s="16">
        <v>3.76</v>
      </c>
      <c r="I48" s="16">
        <v>3.8</v>
      </c>
      <c r="J48" s="17">
        <v>4.32</v>
      </c>
    </row>
    <row r="49" spans="2:10" ht="57.75" customHeight="1" thickBot="1" x14ac:dyDescent="0.2">
      <c r="B49" s="18"/>
      <c r="C49" s="1204" t="s">
        <v>5</v>
      </c>
      <c r="D49" s="1204"/>
      <c r="E49" s="1205"/>
      <c r="F49" s="19" t="s">
        <v>576</v>
      </c>
      <c r="G49" s="20" t="s">
        <v>577</v>
      </c>
      <c r="H49" s="20">
        <v>2.0499999999999998</v>
      </c>
      <c r="I49" s="20">
        <v>2.5099999999999998</v>
      </c>
      <c r="J49" s="21">
        <v>2.6</v>
      </c>
    </row>
    <row r="50" spans="2:10" ht="13.5" customHeight="1" x14ac:dyDescent="0.15"/>
  </sheetData>
  <sheetProtection algorithmName="SHA-512" hashValue="0AYEhYGvmA80t/Qrch7wAJzbzgggDNFcwVuahZtS6zDwn6j2NF4by3Pepjq40iVjdZuHQpPJeqjAzYw68Zmckw==" saltValue="BME5CiJON2fGmutGdW0l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12" t="s">
        <v>578</v>
      </c>
      <c r="D34" s="1212"/>
      <c r="E34" s="1213"/>
      <c r="F34" s="32">
        <v>2.27</v>
      </c>
      <c r="G34" s="33">
        <v>7.0000000000000007E-2</v>
      </c>
      <c r="H34" s="33" t="s">
        <v>579</v>
      </c>
      <c r="I34" s="33" t="s">
        <v>580</v>
      </c>
      <c r="J34" s="34" t="s">
        <v>581</v>
      </c>
      <c r="K34" s="22"/>
      <c r="L34" s="22"/>
      <c r="M34" s="22"/>
      <c r="N34" s="22"/>
      <c r="O34" s="22"/>
      <c r="P34" s="22"/>
    </row>
    <row r="35" spans="1:16" ht="39" customHeight="1" x14ac:dyDescent="0.15">
      <c r="A35" s="22"/>
      <c r="B35" s="35"/>
      <c r="C35" s="1206" t="s">
        <v>582</v>
      </c>
      <c r="D35" s="1207"/>
      <c r="E35" s="1208"/>
      <c r="F35" s="36">
        <v>5.46</v>
      </c>
      <c r="G35" s="37">
        <v>5.41</v>
      </c>
      <c r="H35" s="37">
        <v>5.58</v>
      </c>
      <c r="I35" s="37">
        <v>6.28</v>
      </c>
      <c r="J35" s="38">
        <v>6.04</v>
      </c>
      <c r="K35" s="22"/>
      <c r="L35" s="22"/>
      <c r="M35" s="22"/>
      <c r="N35" s="22"/>
      <c r="O35" s="22"/>
      <c r="P35" s="22"/>
    </row>
    <row r="36" spans="1:16" ht="39" customHeight="1" x14ac:dyDescent="0.15">
      <c r="A36" s="22"/>
      <c r="B36" s="35"/>
      <c r="C36" s="1206" t="s">
        <v>583</v>
      </c>
      <c r="D36" s="1207"/>
      <c r="E36" s="1208"/>
      <c r="F36" s="36">
        <v>3.93</v>
      </c>
      <c r="G36" s="37">
        <v>2.69</v>
      </c>
      <c r="H36" s="37">
        <v>3.75</v>
      </c>
      <c r="I36" s="37">
        <v>3.79</v>
      </c>
      <c r="J36" s="38">
        <v>4.3099999999999996</v>
      </c>
      <c r="K36" s="22"/>
      <c r="L36" s="22"/>
      <c r="M36" s="22"/>
      <c r="N36" s="22"/>
      <c r="O36" s="22"/>
      <c r="P36" s="22"/>
    </row>
    <row r="37" spans="1:16" ht="39" customHeight="1" x14ac:dyDescent="0.15">
      <c r="A37" s="22"/>
      <c r="B37" s="35"/>
      <c r="C37" s="1206" t="s">
        <v>584</v>
      </c>
      <c r="D37" s="1207"/>
      <c r="E37" s="1208"/>
      <c r="F37" s="36">
        <v>0.77</v>
      </c>
      <c r="G37" s="37">
        <v>0.74</v>
      </c>
      <c r="H37" s="37">
        <v>1.28</v>
      </c>
      <c r="I37" s="37">
        <v>1.46</v>
      </c>
      <c r="J37" s="38">
        <v>1.92</v>
      </c>
      <c r="K37" s="22"/>
      <c r="L37" s="22"/>
      <c r="M37" s="22"/>
      <c r="N37" s="22"/>
      <c r="O37" s="22"/>
      <c r="P37" s="22"/>
    </row>
    <row r="38" spans="1:16" ht="39" customHeight="1" x14ac:dyDescent="0.15">
      <c r="A38" s="22"/>
      <c r="B38" s="35"/>
      <c r="C38" s="1206" t="s">
        <v>585</v>
      </c>
      <c r="D38" s="1207"/>
      <c r="E38" s="1208"/>
      <c r="F38" s="36" t="s">
        <v>530</v>
      </c>
      <c r="G38" s="37" t="s">
        <v>530</v>
      </c>
      <c r="H38" s="37" t="s">
        <v>530</v>
      </c>
      <c r="I38" s="37" t="s">
        <v>530</v>
      </c>
      <c r="J38" s="38">
        <v>0.72</v>
      </c>
      <c r="K38" s="22"/>
      <c r="L38" s="22"/>
      <c r="M38" s="22"/>
      <c r="N38" s="22"/>
      <c r="O38" s="22"/>
      <c r="P38" s="22"/>
    </row>
    <row r="39" spans="1:16" ht="39" customHeight="1" x14ac:dyDescent="0.15">
      <c r="A39" s="22"/>
      <c r="B39" s="35"/>
      <c r="C39" s="1206" t="s">
        <v>586</v>
      </c>
      <c r="D39" s="1207"/>
      <c r="E39" s="1208"/>
      <c r="F39" s="36">
        <v>0.26</v>
      </c>
      <c r="G39" s="37">
        <v>0.4</v>
      </c>
      <c r="H39" s="37">
        <v>0.28999999999999998</v>
      </c>
      <c r="I39" s="37">
        <v>0.28999999999999998</v>
      </c>
      <c r="J39" s="38">
        <v>0.38</v>
      </c>
      <c r="K39" s="22"/>
      <c r="L39" s="22"/>
      <c r="M39" s="22"/>
      <c r="N39" s="22"/>
      <c r="O39" s="22"/>
      <c r="P39" s="22"/>
    </row>
    <row r="40" spans="1:16" ht="39" customHeight="1" x14ac:dyDescent="0.15">
      <c r="A40" s="22"/>
      <c r="B40" s="35"/>
      <c r="C40" s="1206" t="s">
        <v>587</v>
      </c>
      <c r="D40" s="1207"/>
      <c r="E40" s="1208"/>
      <c r="F40" s="36">
        <v>0.22</v>
      </c>
      <c r="G40" s="37">
        <v>0.23</v>
      </c>
      <c r="H40" s="37">
        <v>0.23</v>
      </c>
      <c r="I40" s="37">
        <v>0.23</v>
      </c>
      <c r="J40" s="38">
        <v>0.22</v>
      </c>
      <c r="K40" s="22"/>
      <c r="L40" s="22"/>
      <c r="M40" s="22"/>
      <c r="N40" s="22"/>
      <c r="O40" s="22"/>
      <c r="P40" s="22"/>
    </row>
    <row r="41" spans="1:16" ht="39" customHeight="1" x14ac:dyDescent="0.15">
      <c r="A41" s="22"/>
      <c r="B41" s="35"/>
      <c r="C41" s="1206" t="s">
        <v>588</v>
      </c>
      <c r="D41" s="1207"/>
      <c r="E41" s="1208"/>
      <c r="F41" s="36">
        <v>0.19</v>
      </c>
      <c r="G41" s="37">
        <v>0.14000000000000001</v>
      </c>
      <c r="H41" s="37">
        <v>0.15</v>
      </c>
      <c r="I41" s="37">
        <v>0.17</v>
      </c>
      <c r="J41" s="38">
        <v>0.2</v>
      </c>
      <c r="K41" s="22"/>
      <c r="L41" s="22"/>
      <c r="M41" s="22"/>
      <c r="N41" s="22"/>
      <c r="O41" s="22"/>
      <c r="P41" s="22"/>
    </row>
    <row r="42" spans="1:16" ht="39" customHeight="1" x14ac:dyDescent="0.15">
      <c r="A42" s="22"/>
      <c r="B42" s="39"/>
      <c r="C42" s="1206" t="s">
        <v>589</v>
      </c>
      <c r="D42" s="1207"/>
      <c r="E42" s="1208"/>
      <c r="F42" s="36" t="s">
        <v>530</v>
      </c>
      <c r="G42" s="37" t="s">
        <v>530</v>
      </c>
      <c r="H42" s="37" t="s">
        <v>530</v>
      </c>
      <c r="I42" s="37" t="s">
        <v>530</v>
      </c>
      <c r="J42" s="38" t="s">
        <v>530</v>
      </c>
      <c r="K42" s="22"/>
      <c r="L42" s="22"/>
      <c r="M42" s="22"/>
      <c r="N42" s="22"/>
      <c r="O42" s="22"/>
      <c r="P42" s="22"/>
    </row>
    <row r="43" spans="1:16" ht="39" customHeight="1" thickBot="1" x14ac:dyDescent="0.2">
      <c r="A43" s="22"/>
      <c r="B43" s="40"/>
      <c r="C43" s="1209" t="s">
        <v>590</v>
      </c>
      <c r="D43" s="1210"/>
      <c r="E43" s="1211"/>
      <c r="F43" s="41">
        <v>0.86</v>
      </c>
      <c r="G43" s="42">
        <v>1.17</v>
      </c>
      <c r="H43" s="42">
        <v>2.0499999999999998</v>
      </c>
      <c r="I43" s="42">
        <v>2.9</v>
      </c>
      <c r="J43" s="43">
        <v>0.39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cspVmXTntdaFMMsrL66sjuoGCSCyc4gLKKz7emp09mlqcMhhdf1pIb+MSQ45jlGFCuTayJWdbuBTbcG8ePjAg==" saltValue="JA4VgZF+bfJu28Wf31EY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4398</v>
      </c>
      <c r="L45" s="60">
        <v>4580</v>
      </c>
      <c r="M45" s="60">
        <v>4694</v>
      </c>
      <c r="N45" s="60">
        <v>4694</v>
      </c>
      <c r="O45" s="61">
        <v>4615</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530</v>
      </c>
      <c r="L46" s="64" t="s">
        <v>530</v>
      </c>
      <c r="M46" s="64" t="s">
        <v>530</v>
      </c>
      <c r="N46" s="64" t="s">
        <v>530</v>
      </c>
      <c r="O46" s="65" t="s">
        <v>530</v>
      </c>
      <c r="P46" s="48"/>
      <c r="Q46" s="48"/>
      <c r="R46" s="48"/>
      <c r="S46" s="48"/>
      <c r="T46" s="48"/>
      <c r="U46" s="48"/>
    </row>
    <row r="47" spans="1:21" ht="30.75" customHeight="1" x14ac:dyDescent="0.15">
      <c r="A47" s="48"/>
      <c r="B47" s="1216"/>
      <c r="C47" s="1217"/>
      <c r="D47" s="62"/>
      <c r="E47" s="1222" t="s">
        <v>14</v>
      </c>
      <c r="F47" s="1222"/>
      <c r="G47" s="1222"/>
      <c r="H47" s="1222"/>
      <c r="I47" s="1222"/>
      <c r="J47" s="1223"/>
      <c r="K47" s="63">
        <v>10</v>
      </c>
      <c r="L47" s="64">
        <v>10</v>
      </c>
      <c r="M47" s="64">
        <v>10</v>
      </c>
      <c r="N47" s="64">
        <v>10</v>
      </c>
      <c r="O47" s="65">
        <v>10</v>
      </c>
      <c r="P47" s="48"/>
      <c r="Q47" s="48"/>
      <c r="R47" s="48"/>
      <c r="S47" s="48"/>
      <c r="T47" s="48"/>
      <c r="U47" s="48"/>
    </row>
    <row r="48" spans="1:21" ht="30.75" customHeight="1" x14ac:dyDescent="0.15">
      <c r="A48" s="48"/>
      <c r="B48" s="1216"/>
      <c r="C48" s="1217"/>
      <c r="D48" s="62"/>
      <c r="E48" s="1222" t="s">
        <v>15</v>
      </c>
      <c r="F48" s="1222"/>
      <c r="G48" s="1222"/>
      <c r="H48" s="1222"/>
      <c r="I48" s="1222"/>
      <c r="J48" s="1223"/>
      <c r="K48" s="63">
        <v>1476</v>
      </c>
      <c r="L48" s="64">
        <v>1797</v>
      </c>
      <c r="M48" s="64">
        <v>1696</v>
      </c>
      <c r="N48" s="64">
        <v>1645</v>
      </c>
      <c r="O48" s="65">
        <v>1783</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530</v>
      </c>
      <c r="L49" s="64" t="s">
        <v>530</v>
      </c>
      <c r="M49" s="64" t="s">
        <v>530</v>
      </c>
      <c r="N49" s="64" t="s">
        <v>530</v>
      </c>
      <c r="O49" s="65" t="s">
        <v>530</v>
      </c>
      <c r="P49" s="48"/>
      <c r="Q49" s="48"/>
      <c r="R49" s="48"/>
      <c r="S49" s="48"/>
      <c r="T49" s="48"/>
      <c r="U49" s="48"/>
    </row>
    <row r="50" spans="1:21" ht="30.75" customHeight="1" x14ac:dyDescent="0.15">
      <c r="A50" s="48"/>
      <c r="B50" s="1216"/>
      <c r="C50" s="1217"/>
      <c r="D50" s="62"/>
      <c r="E50" s="1222" t="s">
        <v>17</v>
      </c>
      <c r="F50" s="1222"/>
      <c r="G50" s="1222"/>
      <c r="H50" s="1222"/>
      <c r="I50" s="1222"/>
      <c r="J50" s="1223"/>
      <c r="K50" s="63">
        <v>50</v>
      </c>
      <c r="L50" s="64">
        <v>28</v>
      </c>
      <c r="M50" s="64">
        <v>28</v>
      </c>
      <c r="N50" s="64">
        <v>20</v>
      </c>
      <c r="O50" s="65">
        <v>17</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530</v>
      </c>
      <c r="L51" s="64" t="s">
        <v>530</v>
      </c>
      <c r="M51" s="64" t="s">
        <v>530</v>
      </c>
      <c r="N51" s="64" t="s">
        <v>530</v>
      </c>
      <c r="O51" s="65" t="s">
        <v>530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4362</v>
      </c>
      <c r="L52" s="64">
        <v>4431</v>
      </c>
      <c r="M52" s="64">
        <v>4509</v>
      </c>
      <c r="N52" s="64">
        <v>4466</v>
      </c>
      <c r="O52" s="65">
        <v>4436</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1572</v>
      </c>
      <c r="L53" s="69">
        <v>1984</v>
      </c>
      <c r="M53" s="69">
        <v>1919</v>
      </c>
      <c r="N53" s="69">
        <v>1903</v>
      </c>
      <c r="O53" s="70">
        <v>1989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530</v>
      </c>
      <c r="L57" s="84" t="s">
        <v>530</v>
      </c>
      <c r="M57" s="84" t="s">
        <v>530</v>
      </c>
      <c r="N57" s="84" t="s">
        <v>530</v>
      </c>
      <c r="O57" s="85" t="s">
        <v>619</v>
      </c>
    </row>
    <row r="58" spans="1:21" ht="31.5" customHeight="1" thickBot="1" x14ac:dyDescent="0.2">
      <c r="B58" s="1232"/>
      <c r="C58" s="1233"/>
      <c r="D58" s="1237" t="s">
        <v>27</v>
      </c>
      <c r="E58" s="1238"/>
      <c r="F58" s="1238"/>
      <c r="G58" s="1238"/>
      <c r="H58" s="1238"/>
      <c r="I58" s="1238"/>
      <c r="J58" s="1239"/>
      <c r="K58" s="86">
        <v>80</v>
      </c>
      <c r="L58" s="87">
        <v>90</v>
      </c>
      <c r="M58" s="87">
        <v>100</v>
      </c>
      <c r="N58" s="87">
        <v>110</v>
      </c>
      <c r="O58" s="88">
        <v>120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TDbL3xsIptCiGoX0/yMGnihM0KAnIJmzmnWXb4s0prYkp8f1XvFYfkMvWkKIwSXpJodIzgqQJuEKsmUwwWabQ==" saltValue="8Ly+Z3td1lAf0nQqpUm62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90" zoomScaleNormal="9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40" t="s">
        <v>30</v>
      </c>
      <c r="C41" s="1241"/>
      <c r="D41" s="102"/>
      <c r="E41" s="1246" t="s">
        <v>31</v>
      </c>
      <c r="F41" s="1246"/>
      <c r="G41" s="1246"/>
      <c r="H41" s="1247"/>
      <c r="I41" s="103">
        <v>40605</v>
      </c>
      <c r="J41" s="104">
        <v>39712</v>
      </c>
      <c r="K41" s="104">
        <v>39218</v>
      </c>
      <c r="L41" s="104">
        <v>38787</v>
      </c>
      <c r="M41" s="105">
        <v>37999</v>
      </c>
    </row>
    <row r="42" spans="2:13" ht="27.75" customHeight="1" x14ac:dyDescent="0.15">
      <c r="B42" s="1242"/>
      <c r="C42" s="1243"/>
      <c r="D42" s="106"/>
      <c r="E42" s="1248" t="s">
        <v>32</v>
      </c>
      <c r="F42" s="1248"/>
      <c r="G42" s="1248"/>
      <c r="H42" s="1249"/>
      <c r="I42" s="107">
        <v>46</v>
      </c>
      <c r="J42" s="108">
        <v>26</v>
      </c>
      <c r="K42" s="108">
        <v>6</v>
      </c>
      <c r="L42" s="108">
        <v>3</v>
      </c>
      <c r="M42" s="109">
        <v>2</v>
      </c>
    </row>
    <row r="43" spans="2:13" ht="27.75" customHeight="1" x14ac:dyDescent="0.15">
      <c r="B43" s="1242"/>
      <c r="C43" s="1243"/>
      <c r="D43" s="106"/>
      <c r="E43" s="1248" t="s">
        <v>33</v>
      </c>
      <c r="F43" s="1248"/>
      <c r="G43" s="1248"/>
      <c r="H43" s="1249"/>
      <c r="I43" s="107">
        <v>22606</v>
      </c>
      <c r="J43" s="108">
        <v>26019</v>
      </c>
      <c r="K43" s="108">
        <v>28534</v>
      </c>
      <c r="L43" s="108">
        <v>29230</v>
      </c>
      <c r="M43" s="109">
        <v>29010</v>
      </c>
    </row>
    <row r="44" spans="2:13" ht="27.75" customHeight="1" x14ac:dyDescent="0.15">
      <c r="B44" s="1242"/>
      <c r="C44" s="1243"/>
      <c r="D44" s="106"/>
      <c r="E44" s="1248" t="s">
        <v>34</v>
      </c>
      <c r="F44" s="1248"/>
      <c r="G44" s="1248"/>
      <c r="H44" s="1249"/>
      <c r="I44" s="107">
        <v>4</v>
      </c>
      <c r="J44" s="108">
        <v>3</v>
      </c>
      <c r="K44" s="108">
        <v>2</v>
      </c>
      <c r="L44" s="108">
        <v>1</v>
      </c>
      <c r="M44" s="109">
        <v>1</v>
      </c>
    </row>
    <row r="45" spans="2:13" ht="27.75" customHeight="1" x14ac:dyDescent="0.15">
      <c r="B45" s="1242"/>
      <c r="C45" s="1243"/>
      <c r="D45" s="106"/>
      <c r="E45" s="1248" t="s">
        <v>35</v>
      </c>
      <c r="F45" s="1248"/>
      <c r="G45" s="1248"/>
      <c r="H45" s="1249"/>
      <c r="I45" s="107">
        <v>4341</v>
      </c>
      <c r="J45" s="108">
        <v>4360</v>
      </c>
      <c r="K45" s="108">
        <v>4109</v>
      </c>
      <c r="L45" s="108">
        <v>4095</v>
      </c>
      <c r="M45" s="109">
        <v>3952</v>
      </c>
    </row>
    <row r="46" spans="2:13" ht="27.75" customHeight="1" x14ac:dyDescent="0.15">
      <c r="B46" s="1242"/>
      <c r="C46" s="1243"/>
      <c r="D46" s="110"/>
      <c r="E46" s="1248" t="s">
        <v>36</v>
      </c>
      <c r="F46" s="1248"/>
      <c r="G46" s="1248"/>
      <c r="H46" s="1249"/>
      <c r="I46" s="107" t="s">
        <v>530</v>
      </c>
      <c r="J46" s="108" t="s">
        <v>530</v>
      </c>
      <c r="K46" s="108" t="s">
        <v>530</v>
      </c>
      <c r="L46" s="108" t="s">
        <v>530</v>
      </c>
      <c r="M46" s="109" t="s">
        <v>530</v>
      </c>
    </row>
    <row r="47" spans="2:13" ht="27.75" customHeight="1" x14ac:dyDescent="0.15">
      <c r="B47" s="1242"/>
      <c r="C47" s="1243"/>
      <c r="D47" s="111"/>
      <c r="E47" s="1250" t="s">
        <v>37</v>
      </c>
      <c r="F47" s="1251"/>
      <c r="G47" s="1251"/>
      <c r="H47" s="1252"/>
      <c r="I47" s="107" t="s">
        <v>530</v>
      </c>
      <c r="J47" s="108" t="s">
        <v>530</v>
      </c>
      <c r="K47" s="108" t="s">
        <v>530</v>
      </c>
      <c r="L47" s="108" t="s">
        <v>530</v>
      </c>
      <c r="M47" s="109" t="s">
        <v>530</v>
      </c>
    </row>
    <row r="48" spans="2:13" ht="27.75" customHeight="1" x14ac:dyDescent="0.15">
      <c r="B48" s="1242"/>
      <c r="C48" s="1243"/>
      <c r="D48" s="106"/>
      <c r="E48" s="1248" t="s">
        <v>38</v>
      </c>
      <c r="F48" s="1248"/>
      <c r="G48" s="1248"/>
      <c r="H48" s="1249"/>
      <c r="I48" s="107" t="s">
        <v>530</v>
      </c>
      <c r="J48" s="108" t="s">
        <v>530</v>
      </c>
      <c r="K48" s="108" t="s">
        <v>530</v>
      </c>
      <c r="L48" s="108" t="s">
        <v>530</v>
      </c>
      <c r="M48" s="109" t="s">
        <v>530</v>
      </c>
    </row>
    <row r="49" spans="2:13" ht="27.75" customHeight="1" x14ac:dyDescent="0.15">
      <c r="B49" s="1244"/>
      <c r="C49" s="1245"/>
      <c r="D49" s="106"/>
      <c r="E49" s="1248" t="s">
        <v>39</v>
      </c>
      <c r="F49" s="1248"/>
      <c r="G49" s="1248"/>
      <c r="H49" s="1249"/>
      <c r="I49" s="107" t="s">
        <v>530</v>
      </c>
      <c r="J49" s="108" t="s">
        <v>530</v>
      </c>
      <c r="K49" s="108" t="s">
        <v>530</v>
      </c>
      <c r="L49" s="108" t="s">
        <v>530</v>
      </c>
      <c r="M49" s="109" t="s">
        <v>530</v>
      </c>
    </row>
    <row r="50" spans="2:13" ht="27.75" customHeight="1" x14ac:dyDescent="0.15">
      <c r="B50" s="1253" t="s">
        <v>40</v>
      </c>
      <c r="C50" s="1254"/>
      <c r="D50" s="112"/>
      <c r="E50" s="1248" t="s">
        <v>41</v>
      </c>
      <c r="F50" s="1248"/>
      <c r="G50" s="1248"/>
      <c r="H50" s="1249"/>
      <c r="I50" s="107">
        <v>7368</v>
      </c>
      <c r="J50" s="108">
        <v>6416</v>
      </c>
      <c r="K50" s="108">
        <v>6459</v>
      </c>
      <c r="L50" s="108">
        <v>6242</v>
      </c>
      <c r="M50" s="109">
        <v>6486</v>
      </c>
    </row>
    <row r="51" spans="2:13" ht="27.75" customHeight="1" x14ac:dyDescent="0.15">
      <c r="B51" s="1242"/>
      <c r="C51" s="1243"/>
      <c r="D51" s="106"/>
      <c r="E51" s="1248" t="s">
        <v>42</v>
      </c>
      <c r="F51" s="1248"/>
      <c r="G51" s="1248"/>
      <c r="H51" s="1249"/>
      <c r="I51" s="107">
        <v>558</v>
      </c>
      <c r="J51" s="108">
        <v>710</v>
      </c>
      <c r="K51" s="108">
        <v>631</v>
      </c>
      <c r="L51" s="108">
        <v>465</v>
      </c>
      <c r="M51" s="109">
        <v>335</v>
      </c>
    </row>
    <row r="52" spans="2:13" ht="27.75" customHeight="1" x14ac:dyDescent="0.15">
      <c r="B52" s="1244"/>
      <c r="C52" s="1245"/>
      <c r="D52" s="106"/>
      <c r="E52" s="1248" t="s">
        <v>43</v>
      </c>
      <c r="F52" s="1248"/>
      <c r="G52" s="1248"/>
      <c r="H52" s="1249"/>
      <c r="I52" s="107">
        <v>44838</v>
      </c>
      <c r="J52" s="108">
        <v>45101</v>
      </c>
      <c r="K52" s="108">
        <v>44908</v>
      </c>
      <c r="L52" s="108">
        <v>44248</v>
      </c>
      <c r="M52" s="109">
        <v>43461</v>
      </c>
    </row>
    <row r="53" spans="2:13" ht="27.75" customHeight="1" thickBot="1" x14ac:dyDescent="0.2">
      <c r="B53" s="1255" t="s">
        <v>44</v>
      </c>
      <c r="C53" s="1256"/>
      <c r="D53" s="113"/>
      <c r="E53" s="1257" t="s">
        <v>45</v>
      </c>
      <c r="F53" s="1257"/>
      <c r="G53" s="1257"/>
      <c r="H53" s="1258"/>
      <c r="I53" s="114">
        <v>14838</v>
      </c>
      <c r="J53" s="115">
        <v>17894</v>
      </c>
      <c r="K53" s="115">
        <v>19870</v>
      </c>
      <c r="L53" s="115">
        <v>21162</v>
      </c>
      <c r="M53" s="116">
        <v>20680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6It4MEs0TpKcOoXvnZYbXL6mn8jnhvnMfmbP6KU7aqFbryE7D+MaNjEicAhIenf0ujfXxAncy4paL4MCO3YPA==" saltValue="vARXkKn7DRXXzVNdQp4U5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267" t="s">
        <v>48</v>
      </c>
      <c r="D55" s="1267"/>
      <c r="E55" s="1268"/>
      <c r="F55" s="128">
        <v>1594</v>
      </c>
      <c r="G55" s="128">
        <v>2095</v>
      </c>
      <c r="H55" s="129">
        <v>2495</v>
      </c>
    </row>
    <row r="56" spans="2:8" ht="52.5" customHeight="1" x14ac:dyDescent="0.15">
      <c r="B56" s="130"/>
      <c r="C56" s="1269" t="s">
        <v>49</v>
      </c>
      <c r="D56" s="1269"/>
      <c r="E56" s="1270"/>
      <c r="F56" s="131">
        <v>211</v>
      </c>
      <c r="G56" s="131">
        <v>211</v>
      </c>
      <c r="H56" s="132">
        <v>212</v>
      </c>
    </row>
    <row r="57" spans="2:8" ht="53.25" customHeight="1" x14ac:dyDescent="0.15">
      <c r="B57" s="130"/>
      <c r="C57" s="1271" t="s">
        <v>50</v>
      </c>
      <c r="D57" s="1271"/>
      <c r="E57" s="1272"/>
      <c r="F57" s="133">
        <v>8053</v>
      </c>
      <c r="G57" s="133">
        <v>6758</v>
      </c>
      <c r="H57" s="134">
        <v>6512</v>
      </c>
    </row>
    <row r="58" spans="2:8" ht="45.75" customHeight="1" x14ac:dyDescent="0.15">
      <c r="B58" s="135"/>
      <c r="C58" s="1259" t="s">
        <v>618</v>
      </c>
      <c r="D58" s="1260"/>
      <c r="E58" s="1261"/>
      <c r="F58" s="136">
        <v>3755</v>
      </c>
      <c r="G58" s="136">
        <v>3007</v>
      </c>
      <c r="H58" s="137">
        <v>2508</v>
      </c>
    </row>
    <row r="59" spans="2:8" ht="45.75" customHeight="1" x14ac:dyDescent="0.15">
      <c r="B59" s="135"/>
      <c r="C59" s="1259" t="s">
        <v>620</v>
      </c>
      <c r="D59" s="1260"/>
      <c r="E59" s="1261"/>
      <c r="F59" s="136">
        <v>1034</v>
      </c>
      <c r="G59" s="136">
        <v>1035</v>
      </c>
      <c r="H59" s="137">
        <v>1035</v>
      </c>
    </row>
    <row r="60" spans="2:8" ht="45.75" customHeight="1" x14ac:dyDescent="0.15">
      <c r="B60" s="135"/>
      <c r="C60" s="1259" t="s">
        <v>621</v>
      </c>
      <c r="D60" s="1260"/>
      <c r="E60" s="1261"/>
      <c r="F60" s="136">
        <v>1415</v>
      </c>
      <c r="G60" s="136">
        <v>1136</v>
      </c>
      <c r="H60" s="137">
        <v>917</v>
      </c>
    </row>
    <row r="61" spans="2:8" ht="45.75" customHeight="1" x14ac:dyDescent="0.15">
      <c r="B61" s="135"/>
      <c r="C61" s="1259" t="s">
        <v>622</v>
      </c>
      <c r="D61" s="1260"/>
      <c r="E61" s="1261"/>
      <c r="F61" s="136">
        <v>286</v>
      </c>
      <c r="G61" s="136">
        <v>351</v>
      </c>
      <c r="H61" s="137">
        <v>600</v>
      </c>
    </row>
    <row r="62" spans="2:8" ht="45.75" customHeight="1" thickBot="1" x14ac:dyDescent="0.2">
      <c r="B62" s="138"/>
      <c r="C62" s="1262" t="s">
        <v>623</v>
      </c>
      <c r="D62" s="1263"/>
      <c r="E62" s="1264"/>
      <c r="F62" s="139">
        <v>542</v>
      </c>
      <c r="G62" s="139">
        <v>542</v>
      </c>
      <c r="H62" s="140">
        <v>559</v>
      </c>
    </row>
    <row r="63" spans="2:8" ht="52.5" customHeight="1" thickBot="1" x14ac:dyDescent="0.2">
      <c r="B63" s="141"/>
      <c r="C63" s="1265" t="s">
        <v>51</v>
      </c>
      <c r="D63" s="1265"/>
      <c r="E63" s="1266"/>
      <c r="F63" s="142">
        <v>9859</v>
      </c>
      <c r="G63" s="142">
        <v>9064</v>
      </c>
      <c r="H63" s="143">
        <v>9219</v>
      </c>
    </row>
    <row r="64" spans="2:8" ht="15" customHeight="1" x14ac:dyDescent="0.15"/>
  </sheetData>
  <sheetProtection algorithmName="SHA-512" hashValue="M26fgm/I4HBhtJRXWEaFsJeePg7F8W1FlXPvnLebuezP2TJk7m6Bc/jo7DvhllhLM1ByUaobSdy2XVKUXM9Avg==" saltValue="ahL8pu73ZPR7lfBOluHa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61997</v>
      </c>
      <c r="E3" s="162"/>
      <c r="F3" s="163">
        <v>67319</v>
      </c>
      <c r="G3" s="164"/>
      <c r="H3" s="165"/>
    </row>
    <row r="4" spans="1:8" x14ac:dyDescent="0.15">
      <c r="A4" s="166"/>
      <c r="B4" s="167"/>
      <c r="C4" s="168"/>
      <c r="D4" s="169">
        <v>39405</v>
      </c>
      <c r="E4" s="170"/>
      <c r="F4" s="171">
        <v>38101</v>
      </c>
      <c r="G4" s="172"/>
      <c r="H4" s="173"/>
    </row>
    <row r="5" spans="1:8" x14ac:dyDescent="0.15">
      <c r="A5" s="154" t="s">
        <v>563</v>
      </c>
      <c r="B5" s="159"/>
      <c r="C5" s="160"/>
      <c r="D5" s="161">
        <v>68179</v>
      </c>
      <c r="E5" s="162"/>
      <c r="F5" s="163">
        <v>70615</v>
      </c>
      <c r="G5" s="164"/>
      <c r="H5" s="165"/>
    </row>
    <row r="6" spans="1:8" x14ac:dyDescent="0.15">
      <c r="A6" s="166"/>
      <c r="B6" s="167"/>
      <c r="C6" s="168"/>
      <c r="D6" s="169">
        <v>45382</v>
      </c>
      <c r="E6" s="170"/>
      <c r="F6" s="171">
        <v>37382</v>
      </c>
      <c r="G6" s="172"/>
      <c r="H6" s="173"/>
    </row>
    <row r="7" spans="1:8" x14ac:dyDescent="0.15">
      <c r="A7" s="154" t="s">
        <v>564</v>
      </c>
      <c r="B7" s="159"/>
      <c r="C7" s="160"/>
      <c r="D7" s="161">
        <v>73852</v>
      </c>
      <c r="E7" s="162"/>
      <c r="F7" s="163">
        <v>69185</v>
      </c>
      <c r="G7" s="164"/>
      <c r="H7" s="165"/>
    </row>
    <row r="8" spans="1:8" x14ac:dyDescent="0.15">
      <c r="A8" s="166"/>
      <c r="B8" s="167"/>
      <c r="C8" s="168"/>
      <c r="D8" s="169">
        <v>42968</v>
      </c>
      <c r="E8" s="170"/>
      <c r="F8" s="171">
        <v>38519</v>
      </c>
      <c r="G8" s="172"/>
      <c r="H8" s="173"/>
    </row>
    <row r="9" spans="1:8" x14ac:dyDescent="0.15">
      <c r="A9" s="154" t="s">
        <v>565</v>
      </c>
      <c r="B9" s="159"/>
      <c r="C9" s="160"/>
      <c r="D9" s="161">
        <v>80188</v>
      </c>
      <c r="E9" s="162"/>
      <c r="F9" s="163">
        <v>70166</v>
      </c>
      <c r="G9" s="164"/>
      <c r="H9" s="165"/>
    </row>
    <row r="10" spans="1:8" x14ac:dyDescent="0.15">
      <c r="A10" s="166"/>
      <c r="B10" s="167"/>
      <c r="C10" s="168"/>
      <c r="D10" s="169">
        <v>41532</v>
      </c>
      <c r="E10" s="170"/>
      <c r="F10" s="171">
        <v>36115</v>
      </c>
      <c r="G10" s="172"/>
      <c r="H10" s="173"/>
    </row>
    <row r="11" spans="1:8" x14ac:dyDescent="0.15">
      <c r="A11" s="154" t="s">
        <v>566</v>
      </c>
      <c r="B11" s="159"/>
      <c r="C11" s="160"/>
      <c r="D11" s="161">
        <v>73447</v>
      </c>
      <c r="E11" s="162"/>
      <c r="F11" s="163">
        <v>70329</v>
      </c>
      <c r="G11" s="164"/>
      <c r="H11" s="165"/>
    </row>
    <row r="12" spans="1:8" x14ac:dyDescent="0.15">
      <c r="A12" s="166"/>
      <c r="B12" s="167"/>
      <c r="C12" s="174"/>
      <c r="D12" s="169">
        <v>48243</v>
      </c>
      <c r="E12" s="170"/>
      <c r="F12" s="171">
        <v>39403</v>
      </c>
      <c r="G12" s="172"/>
      <c r="H12" s="173"/>
    </row>
    <row r="13" spans="1:8" x14ac:dyDescent="0.15">
      <c r="A13" s="154"/>
      <c r="B13" s="159"/>
      <c r="C13" s="175"/>
      <c r="D13" s="176">
        <v>71533</v>
      </c>
      <c r="E13" s="177"/>
      <c r="F13" s="178">
        <v>69523</v>
      </c>
      <c r="G13" s="179"/>
      <c r="H13" s="165"/>
    </row>
    <row r="14" spans="1:8" x14ac:dyDescent="0.15">
      <c r="A14" s="166"/>
      <c r="B14" s="167"/>
      <c r="C14" s="168"/>
      <c r="D14" s="169">
        <v>43506</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3.94</v>
      </c>
      <c r="C19" s="180">
        <f>ROUND(VALUE(SUBSTITUTE(実質収支比率等に係る経年分析!G$48,"▲","-")),2)</f>
        <v>2.7</v>
      </c>
      <c r="D19" s="180">
        <f>ROUND(VALUE(SUBSTITUTE(実質収支比率等に係る経年分析!H$48,"▲","-")),2)</f>
        <v>3.76</v>
      </c>
      <c r="E19" s="180">
        <f>ROUND(VALUE(SUBSTITUTE(実質収支比率等に係る経年分析!I$48,"▲","-")),2)</f>
        <v>3.8</v>
      </c>
      <c r="F19" s="180">
        <f>ROUND(VALUE(SUBSTITUTE(実質収支比率等に係る経年分析!J$48,"▲","-")),2)</f>
        <v>4.32</v>
      </c>
    </row>
    <row r="20" spans="1:11" x14ac:dyDescent="0.15">
      <c r="A20" s="180" t="s">
        <v>55</v>
      </c>
      <c r="B20" s="180">
        <f>ROUND(VALUE(SUBSTITUTE(実質収支比率等に係る経年分析!F$47,"▲","-")),2)</f>
        <v>10.62</v>
      </c>
      <c r="C20" s="180">
        <f>ROUND(VALUE(SUBSTITUTE(実質収支比率等に係る経年分析!G$47,"▲","-")),2)</f>
        <v>6.92</v>
      </c>
      <c r="D20" s="180">
        <f>ROUND(VALUE(SUBSTITUTE(実質収支比率等に係る経年分析!H$47,"▲","-")),2)</f>
        <v>7.94</v>
      </c>
      <c r="E20" s="180">
        <f>ROUND(VALUE(SUBSTITUTE(実質収支比率等に係る経年分析!I$47,"▲","-")),2)</f>
        <v>10.6</v>
      </c>
      <c r="F20" s="180">
        <f>ROUND(VALUE(SUBSTITUTE(実質収支比率等に係る経年分析!J$47,"▲","-")),2)</f>
        <v>12.24</v>
      </c>
    </row>
    <row r="21" spans="1:11" x14ac:dyDescent="0.15">
      <c r="A21" s="180" t="s">
        <v>56</v>
      </c>
      <c r="B21" s="180">
        <f>IF(ISNUMBER(VALUE(SUBSTITUTE(実質収支比率等に係る経年分析!F$49,"▲","-"))),ROUND(VALUE(SUBSTITUTE(実質収支比率等に係る経年分析!F$49,"▲","-")),2),NA())</f>
        <v>-0.69</v>
      </c>
      <c r="C21" s="180">
        <f>IF(ISNUMBER(VALUE(SUBSTITUTE(実質収支比率等に係る経年分析!G$49,"▲","-"))),ROUND(VALUE(SUBSTITUTE(実質収支比率等に係る経年分析!G$49,"▲","-")),2),NA())</f>
        <v>-5.28</v>
      </c>
      <c r="D21" s="180">
        <f>IF(ISNUMBER(VALUE(SUBSTITUTE(実質収支比率等に係る経年分析!H$49,"▲","-"))),ROUND(VALUE(SUBSTITUTE(実質収支比率等に係る経年分析!H$49,"▲","-")),2),NA())</f>
        <v>2.0499999999999998</v>
      </c>
      <c r="E21" s="180">
        <f>IF(ISNUMBER(VALUE(SUBSTITUTE(実質収支比率等に係る経年分析!I$49,"▲","-"))),ROUND(VALUE(SUBSTITUTE(実質収支比率等に係る経年分析!I$49,"▲","-")),2),NA())</f>
        <v>2.5099999999999998</v>
      </c>
      <c r="F21" s="180">
        <f>IF(ISNUMBER(VALUE(SUBSTITUTE(実質収支比率等に係る経年分析!J$49,"▲","-"))),ROUND(VALUE(SUBSTITUTE(実質収支比率等に係る経年分析!J$49,"▲","-")),2),NA())</f>
        <v>2.6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2.0499999999999998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0.39</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国民健康保険直営診療所事業特別会計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0.14000000000000001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v>
      </c>
    </row>
    <row r="30" spans="1:11" x14ac:dyDescent="0.15">
      <c r="A30" s="181" t="str">
        <f>IF(連結実質赤字比率に係る赤字・黒字の構成分析!C$40="",NA(),連結実質赤字比率に係る赤字・黒字の構成分析!C$40)</f>
        <v>宅地造成事業特別会計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0.22</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0.28999999999999998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0.28999999999999998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0.38</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0.72</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3.93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4.3099999999999996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5.46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6.04</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7.0000000000000007E-2</v>
      </c>
      <c r="F36" s="181">
        <f>IF(ROUND(VALUE(SUBSTITUTE(連結実質赤字比率に係る赤字・黒字の構成分析!H$34,"▲", "-")), 2) &lt; 0, ABS(ROUND(VALUE(SUBSTITUTE(連結実質赤字比率に係る赤字・黒字の構成分析!H$34,"▲", "-")), 2)), NA())</f>
        <v>1.43</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2.16</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2.56</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4362</v>
      </c>
      <c r="E42" s="182"/>
      <c r="F42" s="182"/>
      <c r="G42" s="182">
        <f>'実質公債費比率（分子）の構造'!L$52</f>
        <v>4431</v>
      </c>
      <c r="H42" s="182"/>
      <c r="I42" s="182"/>
      <c r="J42" s="182">
        <f>'実質公債費比率（分子）の構造'!M$52</f>
        <v>4509</v>
      </c>
      <c r="K42" s="182"/>
      <c r="L42" s="182"/>
      <c r="M42" s="182">
        <f>'実質公債費比率（分子）の構造'!N$52</f>
        <v>4466</v>
      </c>
      <c r="N42" s="182"/>
      <c r="O42" s="182"/>
      <c r="P42" s="182">
        <f>'実質公債費比率（分子）の構造'!O$52</f>
        <v>4436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50</v>
      </c>
      <c r="C44" s="182"/>
      <c r="D44" s="182"/>
      <c r="E44" s="182">
        <f>'実質公債費比率（分子）の構造'!L$50</f>
        <v>28</v>
      </c>
      <c r="F44" s="182"/>
      <c r="G44" s="182"/>
      <c r="H44" s="182">
        <f>'実質公債費比率（分子）の構造'!M$50</f>
        <v>28</v>
      </c>
      <c r="I44" s="182"/>
      <c r="J44" s="182"/>
      <c r="K44" s="182">
        <f>'実質公債費比率（分子）の構造'!N$50</f>
        <v>20</v>
      </c>
      <c r="L44" s="182"/>
      <c r="M44" s="182"/>
      <c r="N44" s="182">
        <f>'実質公債費比率（分子）の構造'!O$50</f>
        <v>17</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1476</v>
      </c>
      <c r="C46" s="182"/>
      <c r="D46" s="182"/>
      <c r="E46" s="182">
        <f>'実質公債費比率（分子）の構造'!L$48</f>
        <v>1797</v>
      </c>
      <c r="F46" s="182"/>
      <c r="G46" s="182"/>
      <c r="H46" s="182">
        <f>'実質公債費比率（分子）の構造'!M$48</f>
        <v>1696</v>
      </c>
      <c r="I46" s="182"/>
      <c r="J46" s="182"/>
      <c r="K46" s="182">
        <f>'実質公債費比率（分子）の構造'!N$48</f>
        <v>1645</v>
      </c>
      <c r="L46" s="182"/>
      <c r="M46" s="182"/>
      <c r="N46" s="182">
        <f>'実質公債費比率（分子）の構造'!O$48</f>
        <v>1783</v>
      </c>
      <c r="O46" s="182"/>
      <c r="P46" s="182"/>
    </row>
    <row r="47" spans="1:16" x14ac:dyDescent="0.15">
      <c r="A47" s="182" t="s">
        <v>68</v>
      </c>
      <c r="B47" s="182">
        <f>'実質公債費比率（分子）の構造'!K$47</f>
        <v>10</v>
      </c>
      <c r="C47" s="182"/>
      <c r="D47" s="182"/>
      <c r="E47" s="182">
        <f>'実質公債費比率（分子）の構造'!L$47</f>
        <v>10</v>
      </c>
      <c r="F47" s="182"/>
      <c r="G47" s="182"/>
      <c r="H47" s="182">
        <f>'実質公債費比率（分子）の構造'!M$47</f>
        <v>10</v>
      </c>
      <c r="I47" s="182"/>
      <c r="J47" s="182"/>
      <c r="K47" s="182">
        <f>'実質公債費比率（分子）の構造'!N$47</f>
        <v>10</v>
      </c>
      <c r="L47" s="182"/>
      <c r="M47" s="182"/>
      <c r="N47" s="182">
        <f>'実質公債費比率（分子）の構造'!O$47</f>
        <v>10</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4398</v>
      </c>
      <c r="C49" s="182"/>
      <c r="D49" s="182"/>
      <c r="E49" s="182">
        <f>'実質公債費比率（分子）の構造'!L$45</f>
        <v>4580</v>
      </c>
      <c r="F49" s="182"/>
      <c r="G49" s="182"/>
      <c r="H49" s="182">
        <f>'実質公債費比率（分子）の構造'!M$45</f>
        <v>4694</v>
      </c>
      <c r="I49" s="182"/>
      <c r="J49" s="182"/>
      <c r="K49" s="182">
        <f>'実質公債費比率（分子）の構造'!N$45</f>
        <v>4694</v>
      </c>
      <c r="L49" s="182"/>
      <c r="M49" s="182"/>
      <c r="N49" s="182">
        <f>'実質公債費比率（分子）の構造'!O$45</f>
        <v>4615</v>
      </c>
      <c r="O49" s="182"/>
      <c r="P49" s="182"/>
    </row>
    <row r="50" spans="1:16" x14ac:dyDescent="0.15">
      <c r="A50" s="182" t="s">
        <v>71</v>
      </c>
      <c r="B50" s="182" t="e">
        <f>NA()</f>
        <v>#N/A</v>
      </c>
      <c r="C50" s="182">
        <f>IF(ISNUMBER('実質公債費比率（分子）の構造'!K$53),'実質公債費比率（分子）の構造'!K$53,NA())</f>
        <v>1572</v>
      </c>
      <c r="D50" s="182" t="e">
        <f>NA()</f>
        <v>#N/A</v>
      </c>
      <c r="E50" s="182" t="e">
        <f>NA()</f>
        <v>#N/A</v>
      </c>
      <c r="F50" s="182">
        <f>IF(ISNUMBER('実質公債費比率（分子）の構造'!L$53),'実質公債費比率（分子）の構造'!L$53,NA())</f>
        <v>1984</v>
      </c>
      <c r="G50" s="182" t="e">
        <f>NA()</f>
        <v>#N/A</v>
      </c>
      <c r="H50" s="182" t="e">
        <f>NA()</f>
        <v>#N/A</v>
      </c>
      <c r="I50" s="182">
        <f>IF(ISNUMBER('実質公債費比率（分子）の構造'!M$53),'実質公債費比率（分子）の構造'!M$53,NA())</f>
        <v>1919</v>
      </c>
      <c r="J50" s="182" t="e">
        <f>NA()</f>
        <v>#N/A</v>
      </c>
      <c r="K50" s="182" t="e">
        <f>NA()</f>
        <v>#N/A</v>
      </c>
      <c r="L50" s="182">
        <f>IF(ISNUMBER('実質公債費比率（分子）の構造'!N$53),'実質公債費比率（分子）の構造'!N$53,NA())</f>
        <v>1903</v>
      </c>
      <c r="M50" s="182" t="e">
        <f>NA()</f>
        <v>#N/A</v>
      </c>
      <c r="N50" s="182" t="e">
        <f>NA()</f>
        <v>#N/A</v>
      </c>
      <c r="O50" s="182">
        <f>IF(ISNUMBER('実質公債費比率（分子）の構造'!O$53),'実質公債費比率（分子）の構造'!O$53,NA())</f>
        <v>1989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44838</v>
      </c>
      <c r="E56" s="181"/>
      <c r="F56" s="181"/>
      <c r="G56" s="181">
        <f>'将来負担比率（分子）の構造'!J$52</f>
        <v>45101</v>
      </c>
      <c r="H56" s="181"/>
      <c r="I56" s="181"/>
      <c r="J56" s="181">
        <f>'将来負担比率（分子）の構造'!K$52</f>
        <v>44908</v>
      </c>
      <c r="K56" s="181"/>
      <c r="L56" s="181"/>
      <c r="M56" s="181">
        <f>'将来負担比率（分子）の構造'!L$52</f>
        <v>44248</v>
      </c>
      <c r="N56" s="181"/>
      <c r="O56" s="181"/>
      <c r="P56" s="181">
        <f>'将来負担比率（分子）の構造'!M$52</f>
        <v>43461</v>
      </c>
    </row>
    <row r="57" spans="1:16" x14ac:dyDescent="0.15">
      <c r="A57" s="181" t="s">
        <v>42</v>
      </c>
      <c r="B57" s="181"/>
      <c r="C57" s="181"/>
      <c r="D57" s="181">
        <f>'将来負担比率（分子）の構造'!I$51</f>
        <v>558</v>
      </c>
      <c r="E57" s="181"/>
      <c r="F57" s="181"/>
      <c r="G57" s="181">
        <f>'将来負担比率（分子）の構造'!J$51</f>
        <v>710</v>
      </c>
      <c r="H57" s="181"/>
      <c r="I57" s="181"/>
      <c r="J57" s="181">
        <f>'将来負担比率（分子）の構造'!K$51</f>
        <v>631</v>
      </c>
      <c r="K57" s="181"/>
      <c r="L57" s="181"/>
      <c r="M57" s="181">
        <f>'将来負担比率（分子）の構造'!L$51</f>
        <v>465</v>
      </c>
      <c r="N57" s="181"/>
      <c r="O57" s="181"/>
      <c r="P57" s="181">
        <f>'将来負担比率（分子）の構造'!M$51</f>
        <v>335</v>
      </c>
    </row>
    <row r="58" spans="1:16" x14ac:dyDescent="0.15">
      <c r="A58" s="181" t="s">
        <v>41</v>
      </c>
      <c r="B58" s="181"/>
      <c r="C58" s="181"/>
      <c r="D58" s="181">
        <f>'将来負担比率（分子）の構造'!I$50</f>
        <v>7368</v>
      </c>
      <c r="E58" s="181"/>
      <c r="F58" s="181"/>
      <c r="G58" s="181">
        <f>'将来負担比率（分子）の構造'!J$50</f>
        <v>6416</v>
      </c>
      <c r="H58" s="181"/>
      <c r="I58" s="181"/>
      <c r="J58" s="181">
        <f>'将来負担比率（分子）の構造'!K$50</f>
        <v>6459</v>
      </c>
      <c r="K58" s="181"/>
      <c r="L58" s="181"/>
      <c r="M58" s="181">
        <f>'将来負担比率（分子）の構造'!L$50</f>
        <v>6242</v>
      </c>
      <c r="N58" s="181"/>
      <c r="O58" s="181"/>
      <c r="P58" s="181">
        <f>'将来負担比率（分子）の構造'!M$50</f>
        <v>6486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4341</v>
      </c>
      <c r="C62" s="181"/>
      <c r="D62" s="181"/>
      <c r="E62" s="181">
        <f>'将来負担比率（分子）の構造'!J$45</f>
        <v>4360</v>
      </c>
      <c r="F62" s="181"/>
      <c r="G62" s="181"/>
      <c r="H62" s="181">
        <f>'将来負担比率（分子）の構造'!K$45</f>
        <v>4109</v>
      </c>
      <c r="I62" s="181"/>
      <c r="J62" s="181"/>
      <c r="K62" s="181">
        <f>'将来負担比率（分子）の構造'!L$45</f>
        <v>4095</v>
      </c>
      <c r="L62" s="181"/>
      <c r="M62" s="181"/>
      <c r="N62" s="181">
        <f>'将来負担比率（分子）の構造'!M$45</f>
        <v>3952</v>
      </c>
      <c r="O62" s="181"/>
      <c r="P62" s="181"/>
    </row>
    <row r="63" spans="1:16" x14ac:dyDescent="0.15">
      <c r="A63" s="181" t="s">
        <v>34</v>
      </c>
      <c r="B63" s="181">
        <f>'将来負担比率（分子）の構造'!I$44</f>
        <v>4</v>
      </c>
      <c r="C63" s="181"/>
      <c r="D63" s="181"/>
      <c r="E63" s="181">
        <f>'将来負担比率（分子）の構造'!J$44</f>
        <v>3</v>
      </c>
      <c r="F63" s="181"/>
      <c r="G63" s="181"/>
      <c r="H63" s="181">
        <f>'将来負担比率（分子）の構造'!K$44</f>
        <v>2</v>
      </c>
      <c r="I63" s="181"/>
      <c r="J63" s="181"/>
      <c r="K63" s="181">
        <f>'将来負担比率（分子）の構造'!L$44</f>
        <v>1</v>
      </c>
      <c r="L63" s="181"/>
      <c r="M63" s="181"/>
      <c r="N63" s="181">
        <f>'将来負担比率（分子）の構造'!M$44</f>
        <v>1</v>
      </c>
      <c r="O63" s="181"/>
      <c r="P63" s="181"/>
    </row>
    <row r="64" spans="1:16" x14ac:dyDescent="0.15">
      <c r="A64" s="181" t="s">
        <v>33</v>
      </c>
      <c r="B64" s="181">
        <f>'将来負担比率（分子）の構造'!I$43</f>
        <v>22606</v>
      </c>
      <c r="C64" s="181"/>
      <c r="D64" s="181"/>
      <c r="E64" s="181">
        <f>'将来負担比率（分子）の構造'!J$43</f>
        <v>26019</v>
      </c>
      <c r="F64" s="181"/>
      <c r="G64" s="181"/>
      <c r="H64" s="181">
        <f>'将来負担比率（分子）の構造'!K$43</f>
        <v>28534</v>
      </c>
      <c r="I64" s="181"/>
      <c r="J64" s="181"/>
      <c r="K64" s="181">
        <f>'将来負担比率（分子）の構造'!L$43</f>
        <v>29230</v>
      </c>
      <c r="L64" s="181"/>
      <c r="M64" s="181"/>
      <c r="N64" s="181">
        <f>'将来負担比率（分子）の構造'!M$43</f>
        <v>29010</v>
      </c>
      <c r="O64" s="181"/>
      <c r="P64" s="181"/>
    </row>
    <row r="65" spans="1:16" x14ac:dyDescent="0.15">
      <c r="A65" s="181" t="s">
        <v>32</v>
      </c>
      <c r="B65" s="181">
        <f>'将来負担比率（分子）の構造'!I$42</f>
        <v>46</v>
      </c>
      <c r="C65" s="181"/>
      <c r="D65" s="181"/>
      <c r="E65" s="181">
        <f>'将来負担比率（分子）の構造'!J$42</f>
        <v>26</v>
      </c>
      <c r="F65" s="181"/>
      <c r="G65" s="181"/>
      <c r="H65" s="181">
        <f>'将来負担比率（分子）の構造'!K$42</f>
        <v>6</v>
      </c>
      <c r="I65" s="181"/>
      <c r="J65" s="181"/>
      <c r="K65" s="181">
        <f>'将来負担比率（分子）の構造'!L$42</f>
        <v>3</v>
      </c>
      <c r="L65" s="181"/>
      <c r="M65" s="181"/>
      <c r="N65" s="181">
        <f>'将来負担比率（分子）の構造'!M$42</f>
        <v>2</v>
      </c>
      <c r="O65" s="181"/>
      <c r="P65" s="181"/>
    </row>
    <row r="66" spans="1:16" x14ac:dyDescent="0.15">
      <c r="A66" s="181" t="s">
        <v>31</v>
      </c>
      <c r="B66" s="181">
        <f>'将来負担比率（分子）の構造'!I$41</f>
        <v>40605</v>
      </c>
      <c r="C66" s="181"/>
      <c r="D66" s="181"/>
      <c r="E66" s="181">
        <f>'将来負担比率（分子）の構造'!J$41</f>
        <v>39712</v>
      </c>
      <c r="F66" s="181"/>
      <c r="G66" s="181"/>
      <c r="H66" s="181">
        <f>'将来負担比率（分子）の構造'!K$41</f>
        <v>39218</v>
      </c>
      <c r="I66" s="181"/>
      <c r="J66" s="181"/>
      <c r="K66" s="181">
        <f>'将来負担比率（分子）の構造'!L$41</f>
        <v>38787</v>
      </c>
      <c r="L66" s="181"/>
      <c r="M66" s="181"/>
      <c r="N66" s="181">
        <f>'将来負担比率（分子）の構造'!M$41</f>
        <v>37999</v>
      </c>
      <c r="O66" s="181"/>
      <c r="P66" s="181"/>
    </row>
    <row r="67" spans="1:16" x14ac:dyDescent="0.15">
      <c r="A67" s="181" t="s">
        <v>75</v>
      </c>
      <c r="B67" s="181" t="e">
        <f>NA()</f>
        <v>#N/A</v>
      </c>
      <c r="C67" s="181">
        <f>IF(ISNUMBER('将来負担比率（分子）の構造'!I$53), IF('将来負担比率（分子）の構造'!I$53 &lt; 0, 0, '将来負担比率（分子）の構造'!I$53), NA())</f>
        <v>14838</v>
      </c>
      <c r="D67" s="181" t="e">
        <f>NA()</f>
        <v>#N/A</v>
      </c>
      <c r="E67" s="181" t="e">
        <f>NA()</f>
        <v>#N/A</v>
      </c>
      <c r="F67" s="181">
        <f>IF(ISNUMBER('将来負担比率（分子）の構造'!J$53), IF('将来負担比率（分子）の構造'!J$53 &lt; 0, 0, '将来負担比率（分子）の構造'!J$53), NA())</f>
        <v>17894</v>
      </c>
      <c r="G67" s="181" t="e">
        <f>NA()</f>
        <v>#N/A</v>
      </c>
      <c r="H67" s="181" t="e">
        <f>NA()</f>
        <v>#N/A</v>
      </c>
      <c r="I67" s="181">
        <f>IF(ISNUMBER('将来負担比率（分子）の構造'!K$53), IF('将来負担比率（分子）の構造'!K$53 &lt; 0, 0, '将来負担比率（分子）の構造'!K$53), NA())</f>
        <v>19870</v>
      </c>
      <c r="J67" s="181" t="e">
        <f>NA()</f>
        <v>#N/A</v>
      </c>
      <c r="K67" s="181" t="e">
        <f>NA()</f>
        <v>#N/A</v>
      </c>
      <c r="L67" s="181">
        <f>IF(ISNUMBER('将来負担比率（分子）の構造'!L$53), IF('将来負担比率（分子）の構造'!L$53 &lt; 0, 0, '将来負担比率（分子）の構造'!L$53), NA())</f>
        <v>21162</v>
      </c>
      <c r="M67" s="181" t="e">
        <f>NA()</f>
        <v>#N/A</v>
      </c>
      <c r="N67" s="181" t="e">
        <f>NA()</f>
        <v>#N/A</v>
      </c>
      <c r="O67" s="181">
        <f>IF(ISNUMBER('将来負担比率（分子）の構造'!M$53), IF('将来負担比率（分子）の構造'!M$53 &lt; 0, 0, '将来負担比率（分子）の構造'!M$53), NA())</f>
        <v>20680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1594</v>
      </c>
      <c r="C72" s="185">
        <f>基金残高に係る経年分析!G55</f>
        <v>2095</v>
      </c>
      <c r="D72" s="185">
        <f>基金残高に係る経年分析!H55</f>
        <v>2495</v>
      </c>
    </row>
    <row r="73" spans="1:16" x14ac:dyDescent="0.15">
      <c r="A73" s="184" t="s">
        <v>78</v>
      </c>
      <c r="B73" s="185">
        <f>基金残高に係る経年分析!F56</f>
        <v>211</v>
      </c>
      <c r="C73" s="185">
        <f>基金残高に係る経年分析!G56</f>
        <v>211</v>
      </c>
      <c r="D73" s="185">
        <f>基金残高に係る経年分析!H56</f>
        <v>212</v>
      </c>
    </row>
    <row r="74" spans="1:16" x14ac:dyDescent="0.15">
      <c r="A74" s="184" t="s">
        <v>79</v>
      </c>
      <c r="B74" s="185">
        <f>基金残高に係る経年分析!F57</f>
        <v>8053</v>
      </c>
      <c r="C74" s="185">
        <f>基金残高に係る経年分析!G57</f>
        <v>6758</v>
      </c>
      <c r="D74" s="185">
        <f>基金残高に係る経年分析!H57</f>
        <v>6512</v>
      </c>
    </row>
  </sheetData>
  <sheetProtection algorithmName="SHA-512" hashValue="os8wTj0RkLJ4luexSPPxCvZyGXcnDJf078lkhf1MGUyV8MC47JzTWVr6qPaR+xdnR7hT+r4h0qWk8yVsWhVmIg==" saltValue="+YCLAJ2AERPNREyFsq12c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財政比較分析表!Print_Area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平田 友美子</cp:lastModifiedBy>
  <dcterms:modified xsi:type="dcterms:W3CDTF">2022-03-31T02:23:38Z</dcterms:modified>
</cp:coreProperties>
</file>