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AQ8" i="4" s="1"/>
  <c r="Q6" i="5"/>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R10" i="4"/>
  <c r="J10" i="4"/>
  <c r="B10" i="4"/>
  <c r="AI8" i="4"/>
  <c r="Z8" i="4"/>
  <c r="J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<sst xmlns="http://schemas.openxmlformats.org/spreadsheetml/2006/main" count="218" uniqueCount="108">
  <si>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</si>
  <si>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</si>
  <si>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</si>
  <si>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</si>
  <si>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</si>
  <si>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</si>
  <si>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</si>
  <si>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</si>
  <si>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</si>
  <si>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</si>
  <si>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</si>
  <si>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</si>
  <si>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</si>
  <si>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</si>
  <si>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</si>
  <si>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</si>
  <si>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</si>
  <si>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</si>
  <si>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</si>
  <si>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</si>
  <si>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</si>
  <si>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</si>
  <si>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</si>
  <si>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</si>
  <si>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</si>
  <si>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</si>
  <si>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</si>
  <si>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</si>
  <si>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</si>
  <si>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</si>
  <si>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</si>
  <si>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</si>
  <si>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</si>
  <si>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</si>
  <si>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</si>
  <si>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</si>
  <si>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</si>
  <si>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</si>
  <si>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</si>
  <si>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</si>
  <si>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</si>
  <si>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</si>
  <si>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</si>
  <si>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</si>
  <si>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</si>
  <si>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</si>
  <si>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</si>
  <si>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</si>
  <si>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</si>
  <si>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</si>
  <si>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</si>
  <si>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</si>
  <si>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</si>
  <si>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</si>
  <si>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</si>
  <si>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</si>
  <si>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</si>
  <si>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</si>
  <si>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</si>
  <si>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</si>
  <si>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</si>
  <si>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</si>
  <si>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</si>
  <si>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</si>
  <si>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</si>
  <si>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</si>
  <si>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</si>
  <si>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</si>
  <si>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</si>
  <si>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</si>
  <si>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</si>
  <si>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</si>
  <si>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</si>
  <si>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</si>
  <si>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</si>
  <si>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</si>
  <si>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</si>
  <si>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</si>
  <si>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</si>
  <si>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</si>
  <si>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</si>
  <si>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</si>
  <si>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</si>
  <si>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</si>
  <si>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</si>
  <si>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</si>
  <si>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</si>
  <si>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</si>
  <si>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</si>
  <si>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</si>
  <si>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</si>
  <si>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</si>
  <si>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</si>
  <si>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京丹後市</t>
  </si>
  <si>
    <t>法非適用</t>
  </si>
  <si>
    <t>水道事業</t>
  </si>
  <si>
    <t>簡易水道事業</t>
  </si>
  <si>
    <t>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</si>
  <si>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</si>
  <si>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</si>
  <si>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</si>
  <si>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</si>
  <si>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</si>
  <si>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</si>
  <si>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</si>
  <si>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51の浄水場や93の配水池など、非常に多くの施設を抱え、その多くが老朽施設である。また、管路についても老朽化しており、石綿管も一部残存している。
　施設の統廃合をすすめるとともに、有収率の向上を図るためにも、計画的な管路の布設替を行っていく必要がある。</t>
    <rPh sb="4" eb="7">
      <t>ジョウスイジョウ</t>
    </rPh>
    <rPh sb="11" eb="14">
      <t>ハイスイチ</t>
    </rPh>
    <rPh sb="17" eb="19">
      <t>ヒジョウ</t>
    </rPh>
    <rPh sb="20" eb="21">
      <t>オオ</t>
    </rPh>
    <rPh sb="23" eb="25">
      <t>シセツ</t>
    </rPh>
    <rPh sb="26" eb="27">
      <t>カカ</t>
    </rPh>
    <rPh sb="31" eb="32">
      <t>オオ</t>
    </rPh>
    <rPh sb="34" eb="36">
      <t>ロウキュウ</t>
    </rPh>
    <rPh sb="36" eb="38">
      <t>シセツ</t>
    </rPh>
    <rPh sb="45" eb="47">
      <t>カンロ</t>
    </rPh>
    <rPh sb="52" eb="55">
      <t>ロウキュウカ</t>
    </rPh>
    <rPh sb="60" eb="62">
      <t>セキメン</t>
    </rPh>
    <rPh sb="62" eb="63">
      <t>カン</t>
    </rPh>
    <rPh sb="64" eb="66">
      <t>イチブ</t>
    </rPh>
    <rPh sb="66" eb="68">
      <t>ザンゾン</t>
    </rPh>
    <rPh sb="75" eb="77">
      <t>シセツ</t>
    </rPh>
    <rPh sb="78" eb="81">
      <t>トウハイゴウ</t>
    </rPh>
    <rPh sb="91" eb="93">
      <t>ユウシュウ</t>
    </rPh>
    <rPh sb="93" eb="94">
      <t>リツ</t>
    </rPh>
    <rPh sb="95" eb="97">
      <t>コウジョウ</t>
    </rPh>
    <rPh sb="98" eb="99">
      <t>ハカ</t>
    </rPh>
    <rPh sb="105" eb="108">
      <t>ケイカクテキ</t>
    </rPh>
    <rPh sb="109" eb="111">
      <t>カンロ</t>
    </rPh>
    <rPh sb="112" eb="114">
      <t>フセツ</t>
    </rPh>
    <rPh sb="114" eb="115">
      <t>カ</t>
    </rPh>
    <rPh sb="116" eb="117">
      <t>オコナ</t>
    </rPh>
    <rPh sb="121" eb="123">
      <t>ヒツヨウ</t>
    </rPh>
    <phoneticPr fontId="4"/>
  </si>
  <si>
    <t>　本市は、平成16年4月に6町が合併し誕生したが、多くの簡易水道事業等を抱え、現在では、25簡易水道、6飲料水供給施設、2簡易給水施設の計33事業・施設を実施している。
　普及率は高いが、施設数が多く、人口減による給水人口の減少に伴い施設利用率は減少傾向にあり、類似団体平均に比べても低くなっている。
　経営面では、統合事業等の実施に伴う起債償還金の増加や委託費の増加などにより、給水原価は増加傾向にあり、さらに、料金回収率が100％を下回っているとともに、収益的収支比率も100を割り込んでおり、多額の一般会計からの繰入金に頼っているのが実情である。
　今後は、施設の統廃合をすすめ、施設利用率の向上など、経営の効率化を図っていく必要がある。</t>
    <rPh sb="1" eb="2">
      <t>ホン</t>
    </rPh>
    <rPh sb="2" eb="3">
      <t>シ</t>
    </rPh>
    <rPh sb="5" eb="7">
      <t>ヘイセイ</t>
    </rPh>
    <rPh sb="9" eb="10">
      <t>ネン</t>
    </rPh>
    <rPh sb="11" eb="12">
      <t>ガツ</t>
    </rPh>
    <rPh sb="14" eb="15">
      <t>チョウ</t>
    </rPh>
    <rPh sb="16" eb="18">
      <t>ガッペイ</t>
    </rPh>
    <rPh sb="19" eb="21">
      <t>タンジョウ</t>
    </rPh>
    <rPh sb="25" eb="26">
      <t>オオ</t>
    </rPh>
    <rPh sb="28" eb="30">
      <t>カンイ</t>
    </rPh>
    <rPh sb="30" eb="32">
      <t>スイドウ</t>
    </rPh>
    <rPh sb="32" eb="34">
      <t>ジギョウ</t>
    </rPh>
    <rPh sb="34" eb="35">
      <t>トウ</t>
    </rPh>
    <rPh sb="36" eb="37">
      <t>カカ</t>
    </rPh>
    <rPh sb="39" eb="41">
      <t>ゲンザイ</t>
    </rPh>
    <rPh sb="46" eb="48">
      <t>カンイ</t>
    </rPh>
    <rPh sb="48" eb="50">
      <t>スイドウ</t>
    </rPh>
    <rPh sb="52" eb="55">
      <t>インリョウスイ</t>
    </rPh>
    <rPh sb="55" eb="57">
      <t>キョウキュウ</t>
    </rPh>
    <rPh sb="57" eb="59">
      <t>シセツ</t>
    </rPh>
    <rPh sb="61" eb="63">
      <t>カンイ</t>
    </rPh>
    <rPh sb="63" eb="65">
      <t>キュウスイ</t>
    </rPh>
    <rPh sb="65" eb="67">
      <t>シセツ</t>
    </rPh>
    <rPh sb="68" eb="69">
      <t>ケイ</t>
    </rPh>
    <rPh sb="71" eb="73">
      <t>ジギョウ</t>
    </rPh>
    <rPh sb="74" eb="76">
      <t>シセツ</t>
    </rPh>
    <rPh sb="77" eb="79">
      <t>ジッシ</t>
    </rPh>
    <rPh sb="86" eb="88">
      <t>フキュウ</t>
    </rPh>
    <rPh sb="88" eb="89">
      <t>リツ</t>
    </rPh>
    <rPh sb="90" eb="91">
      <t>タカ</t>
    </rPh>
    <rPh sb="94" eb="97">
      <t>シセツスウ</t>
    </rPh>
    <rPh sb="98" eb="99">
      <t>オオ</t>
    </rPh>
    <rPh sb="101" eb="103">
      <t>ジンコウ</t>
    </rPh>
    <rPh sb="152" eb="154">
      <t>ケイエイ</t>
    </rPh>
    <rPh sb="154" eb="155">
      <t>メン</t>
    </rPh>
    <rPh sb="158" eb="160">
      <t>トウゴウ</t>
    </rPh>
    <rPh sb="160" eb="162">
      <t>ジギョウ</t>
    </rPh>
    <rPh sb="162" eb="163">
      <t>トウ</t>
    </rPh>
    <rPh sb="164" eb="166">
      <t>ジッシ</t>
    </rPh>
    <rPh sb="167" eb="168">
      <t>トモナ</t>
    </rPh>
    <rPh sb="169" eb="171">
      <t>キサイ</t>
    </rPh>
    <rPh sb="171" eb="173">
      <t>ショウカン</t>
    </rPh>
    <rPh sb="173" eb="174">
      <t>キン</t>
    </rPh>
    <rPh sb="175" eb="177">
      <t>ゾウカ</t>
    </rPh>
    <rPh sb="178" eb="180">
      <t>イタク</t>
    </rPh>
    <rPh sb="180" eb="181">
      <t>ヒ</t>
    </rPh>
    <rPh sb="182" eb="184">
      <t>ゾウカ</t>
    </rPh>
    <rPh sb="190" eb="192">
      <t>キュウスイ</t>
    </rPh>
    <rPh sb="192" eb="194">
      <t>ゲンカ</t>
    </rPh>
    <rPh sb="195" eb="197">
      <t>ゾウカ</t>
    </rPh>
    <rPh sb="197" eb="199">
      <t>ケイコウ</t>
    </rPh>
    <rPh sb="207" eb="209">
      <t>リョウキン</t>
    </rPh>
    <rPh sb="209" eb="211">
      <t>カイシュウ</t>
    </rPh>
    <rPh sb="211" eb="212">
      <t>リツ</t>
    </rPh>
    <rPh sb="218" eb="220">
      <t>シタマワ</t>
    </rPh>
    <rPh sb="229" eb="232">
      <t>シュウエキテキ</t>
    </rPh>
    <rPh sb="232" eb="234">
      <t>シュウシ</t>
    </rPh>
    <rPh sb="234" eb="236">
      <t>ヒリツ</t>
    </rPh>
    <rPh sb="241" eb="242">
      <t>ワ</t>
    </rPh>
    <rPh sb="243" eb="244">
      <t>コ</t>
    </rPh>
    <rPh sb="249" eb="251">
      <t>タガク</t>
    </rPh>
    <rPh sb="252" eb="254">
      <t>イッパン</t>
    </rPh>
    <rPh sb="254" eb="256">
      <t>カイケイ</t>
    </rPh>
    <rPh sb="259" eb="261">
      <t>クリイレ</t>
    </rPh>
    <rPh sb="261" eb="262">
      <t>キン</t>
    </rPh>
    <rPh sb="263" eb="264">
      <t>タヨ</t>
    </rPh>
    <rPh sb="270" eb="272">
      <t>ジツジョウ</t>
    </rPh>
    <rPh sb="278" eb="280">
      <t>コンゴ</t>
    </rPh>
    <rPh sb="282" eb="284">
      <t>シセツ</t>
    </rPh>
    <rPh sb="285" eb="288">
      <t>トウハイゴウ</t>
    </rPh>
    <rPh sb="293" eb="295">
      <t>シセツ</t>
    </rPh>
    <rPh sb="295" eb="298">
      <t>リヨウリツ</t>
    </rPh>
    <rPh sb="299" eb="301">
      <t>コウジョウ</t>
    </rPh>
    <rPh sb="304" eb="306">
      <t>ケイエイ</t>
    </rPh>
    <rPh sb="307" eb="310">
      <t>コウリツカ</t>
    </rPh>
    <rPh sb="311" eb="312">
      <t>ハカ</t>
    </rPh>
    <rPh sb="316" eb="318">
      <t>ヒツヨウ</t>
    </rPh>
    <phoneticPr fontId="4"/>
  </si>
  <si>
    <t>　年々給水原価が増加傾向にあることから、施設の統廃合や有収率の向上など、これを下げる取り組みを行っていく必要がある。
　一方で、計画的に施設更新を行っていくためには、給水収益を確保することも必要であり、定期的な水道料金の見直しが求められている。</t>
    <rPh sb="1" eb="3">
      <t>ネンネン</t>
    </rPh>
    <rPh sb="3" eb="5">
      <t>キュウスイ</t>
    </rPh>
    <rPh sb="5" eb="7">
      <t>ゲンカ</t>
    </rPh>
    <rPh sb="8" eb="10">
      <t>ゾウカ</t>
    </rPh>
    <rPh sb="10" eb="12">
      <t>ケイコウ</t>
    </rPh>
    <rPh sb="39" eb="40">
      <t>サ</t>
    </rPh>
    <rPh sb="42" eb="43">
      <t>ト</t>
    </rPh>
    <rPh sb="44" eb="45">
      <t>ク</t>
    </rPh>
    <rPh sb="47" eb="48">
      <t>オコナ</t>
    </rPh>
    <rPh sb="52" eb="54">
      <t>ヒツヨウ</t>
    </rPh>
    <rPh sb="60" eb="62">
      <t>イッポウ</t>
    </rPh>
    <rPh sb="64" eb="67">
      <t>ケイカクテキ</t>
    </rPh>
    <rPh sb="68" eb="70">
      <t>シセツ</t>
    </rPh>
    <rPh sb="70" eb="72">
      <t>コウシン</t>
    </rPh>
    <rPh sb="73" eb="74">
      <t>オコナ</t>
    </rPh>
    <rPh sb="83" eb="85">
      <t>キュウスイ</t>
    </rPh>
    <rPh sb="85" eb="87">
      <t>シュウエキ</t>
    </rPh>
    <rPh sb="88" eb="90">
      <t>カクホ</t>
    </rPh>
    <rPh sb="95" eb="97">
      <t>ヒツヨウ</t>
    </rPh>
    <rPh sb="101" eb="103">
      <t>テイキ</t>
    </rPh>
    <rPh sb="103" eb="104">
      <t>テキ</t>
    </rPh>
    <rPh sb="105" eb="107">
      <t>スイドウ</t>
    </rPh>
    <rPh sb="107" eb="109">
      <t>リョウキン</t>
    </rPh>
    <rPh sb="110" eb="112">
      <t>ミナオ</t>
    </rPh>
    <rPh sb="114" eb="115">
      <t>モト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</si>
</sst>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0.01</c:v>
                </c:pt>
                <c:pt idx="1">
                  <c:v>0.9</c:v>
                </c:pt>
                <c:pt idx="2">
                  <c:v>0.67</c:v>
                </c:pt>
                <c:pt idx="3">
                  <c:v>0.27</c:v>
                </c:pt>
                <c:pt idx="4">
                  <c:v>0.44</c:v>
                </c:pt>
              </c:numCache>
            </c:numRef>
          </c:val>
        </c:ser>
        <c:dLbls>
          <c:showLegendKey val="0"/>
          <c:showVal val="0"/>
          <c:showCatName val="0"/>
          <c:showSerName val="0"/>
          <c:showPercent val="0"/>
          <c:showBubbleSize val="0"/>
        </c:dLbls>
        <c:gapWidth val="150"/>
        <c:axId val="102181888"/>
        <c:axId val="10218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0.83</c:v>
                </c:pt>
                <c:pt idx="1">
                  <c:v>0.62</c:v>
                </c:pt>
                <c:pt idx="2">
                  <c:v>0.59</c:v>
                </c:pt>
                <c:pt idx="3">
                  <c:v>0.64</c:v>
                </c:pt>
                <c:pt idx="4">
                  <c:v>0.55000000000000004</c:v>
                </c:pt>
              </c:numCache>
            </c:numRef>
          </c:val>
          <c:smooth val="0"/>
        </c:ser>
        <c:dLbls>
          <c:showLegendKey val="0"/>
          <c:showVal val="0"/>
          <c:showCatName val="0"/>
          <c:showSerName val="0"/>
          <c:showPercent val="0"/>
          <c:showBubbleSize val="0"/>
        </c:dLbls>
        <c:marker val="1"/>
        <c:smooth val="0"/>
        <c:axId val="102181888"/>
        <c:axId val="102188160"/>
      </c:lineChart>
      <c:dateAx>
        <c:axId val="102181888"/>
        <c:scaling>
          <c:orientation val="minMax"/>
        </c:scaling>
        <c:delete val="1"/>
        <c:axPos val="b"/>
        <c:numFmt formatCode="ge" sourceLinked="1"/>
        <c:majorTickMark val="none"/>
        <c:minorTickMark val="none"/>
        <c:tickLblPos val="none"/>
        <c:crossAx val="102188160"/>
        <c:crosses val="autoZero"/>
        <c:auto val="1"/>
        <c:lblOffset val="100"/>
        <c:baseTimeUnit val="years"/>
      </c:dateAx>
      <c:valAx>
        <c:axId val="10218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8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59.37</c:v>
                </c:pt>
                <c:pt idx="1">
                  <c:v>59.1</c:v>
                </c:pt>
                <c:pt idx="2">
                  <c:v>58.56</c:v>
                </c:pt>
                <c:pt idx="3">
                  <c:v>55.92</c:v>
                </c:pt>
                <c:pt idx="4">
                  <c:v>55</c:v>
                </c:pt>
              </c:numCache>
            </c:numRef>
          </c:val>
        </c:ser>
        <c:dLbls>
          <c:showLegendKey val="0"/>
          <c:showVal val="0"/>
          <c:showCatName val="0"/>
          <c:showSerName val="0"/>
          <c:showPercent val="0"/>
          <c:showBubbleSize val="0"/>
        </c:dLbls>
        <c:gapWidth val="150"/>
        <c:axId val="102534528"/>
        <c:axId val="10253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63.04</c:v>
                </c:pt>
                <c:pt idx="1">
                  <c:v>64.3</c:v>
                </c:pt>
                <c:pt idx="2">
                  <c:v>63.99</c:v>
                </c:pt>
                <c:pt idx="3">
                  <c:v>62.01</c:v>
                </c:pt>
                <c:pt idx="4">
                  <c:v>60.68</c:v>
                </c:pt>
              </c:numCache>
            </c:numRef>
          </c:val>
          <c:smooth val="0"/>
        </c:ser>
        <c:dLbls>
          <c:showLegendKey val="0"/>
          <c:showVal val="0"/>
          <c:showCatName val="0"/>
          <c:showSerName val="0"/>
          <c:showPercent val="0"/>
          <c:showBubbleSize val="0"/>
        </c:dLbls>
        <c:marker val="1"/>
        <c:smooth val="0"/>
        <c:axId val="102534528"/>
        <c:axId val="102536704"/>
      </c:lineChart>
      <c:dateAx>
        <c:axId val="102534528"/>
        <c:scaling>
          <c:orientation val="minMax"/>
        </c:scaling>
        <c:delete val="1"/>
        <c:axPos val="b"/>
        <c:numFmt formatCode="ge" sourceLinked="1"/>
        <c:majorTickMark val="none"/>
        <c:minorTickMark val="none"/>
        <c:tickLblPos val="none"/>
        <c:crossAx val="102536704"/>
        <c:crosses val="autoZero"/>
        <c:auto val="1"/>
        <c:lblOffset val="100"/>
        <c:baseTimeUnit val="years"/>
      </c:dateAx>
      <c:valAx>
        <c:axId val="10253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3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85.42</c:v>
                </c:pt>
                <c:pt idx="1">
                  <c:v>82.91</c:v>
                </c:pt>
                <c:pt idx="2">
                  <c:v>82.24</c:v>
                </c:pt>
                <c:pt idx="3">
                  <c:v>84.21</c:v>
                </c:pt>
                <c:pt idx="4">
                  <c:v>84.31</c:v>
                </c:pt>
              </c:numCache>
            </c:numRef>
          </c:val>
        </c:ser>
        <c:dLbls>
          <c:showLegendKey val="0"/>
          <c:showVal val="0"/>
          <c:showCatName val="0"/>
          <c:showSerName val="0"/>
          <c:showPercent val="0"/>
          <c:showBubbleSize val="0"/>
        </c:dLbls>
        <c:gapWidth val="150"/>
        <c:axId val="102566912"/>
        <c:axId val="10256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78.06</c:v>
                </c:pt>
                <c:pt idx="1">
                  <c:v>76.38</c:v>
                </c:pt>
                <c:pt idx="2">
                  <c:v>76.260000000000005</c:v>
                </c:pt>
                <c:pt idx="3">
                  <c:v>75.8</c:v>
                </c:pt>
                <c:pt idx="4">
                  <c:v>75.760000000000005</c:v>
                </c:pt>
              </c:numCache>
            </c:numRef>
          </c:val>
          <c:smooth val="0"/>
        </c:ser>
        <c:dLbls>
          <c:showLegendKey val="0"/>
          <c:showVal val="0"/>
          <c:showCatName val="0"/>
          <c:showSerName val="0"/>
          <c:showPercent val="0"/>
          <c:showBubbleSize val="0"/>
        </c:dLbls>
        <c:marker val="1"/>
        <c:smooth val="0"/>
        <c:axId val="102566912"/>
        <c:axId val="102569088"/>
      </c:lineChart>
      <c:dateAx>
        <c:axId val="102566912"/>
        <c:scaling>
          <c:orientation val="minMax"/>
        </c:scaling>
        <c:delete val="1"/>
        <c:axPos val="b"/>
        <c:numFmt formatCode="ge" sourceLinked="1"/>
        <c:majorTickMark val="none"/>
        <c:minorTickMark val="none"/>
        <c:tickLblPos val="none"/>
        <c:crossAx val="102569088"/>
        <c:crosses val="autoZero"/>
        <c:auto val="1"/>
        <c:lblOffset val="100"/>
        <c:baseTimeUnit val="years"/>
      </c:dateAx>
      <c:valAx>
        <c:axId val="10256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6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77.959999999999994</c:v>
                </c:pt>
                <c:pt idx="1">
                  <c:v>84.92</c:v>
                </c:pt>
                <c:pt idx="2">
                  <c:v>82.29</c:v>
                </c:pt>
                <c:pt idx="3">
                  <c:v>79.459999999999994</c:v>
                </c:pt>
                <c:pt idx="4">
                  <c:v>83.94</c:v>
                </c:pt>
              </c:numCache>
            </c:numRef>
          </c:val>
        </c:ser>
        <c:dLbls>
          <c:showLegendKey val="0"/>
          <c:showVal val="0"/>
          <c:showCatName val="0"/>
          <c:showSerName val="0"/>
          <c:showPercent val="0"/>
          <c:showBubbleSize val="0"/>
        </c:dLbls>
        <c:gapWidth val="150"/>
        <c:axId val="102206080"/>
        <c:axId val="10222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78.3</c:v>
                </c:pt>
                <c:pt idx="1">
                  <c:v>76.64</c:v>
                </c:pt>
                <c:pt idx="2">
                  <c:v>75.91</c:v>
                </c:pt>
                <c:pt idx="3">
                  <c:v>77.19</c:v>
                </c:pt>
                <c:pt idx="4">
                  <c:v>77.48</c:v>
                </c:pt>
              </c:numCache>
            </c:numRef>
          </c:val>
          <c:smooth val="0"/>
        </c:ser>
        <c:dLbls>
          <c:showLegendKey val="0"/>
          <c:showVal val="0"/>
          <c:showCatName val="0"/>
          <c:showSerName val="0"/>
          <c:showPercent val="0"/>
          <c:showBubbleSize val="0"/>
        </c:dLbls>
        <c:marker val="1"/>
        <c:smooth val="0"/>
        <c:axId val="102206080"/>
        <c:axId val="102220544"/>
      </c:lineChart>
      <c:dateAx>
        <c:axId val="102206080"/>
        <c:scaling>
          <c:orientation val="minMax"/>
        </c:scaling>
        <c:delete val="1"/>
        <c:axPos val="b"/>
        <c:numFmt formatCode="ge" sourceLinked="1"/>
        <c:majorTickMark val="none"/>
        <c:minorTickMark val="none"/>
        <c:tickLblPos val="none"/>
        <c:crossAx val="102220544"/>
        <c:crosses val="autoZero"/>
        <c:auto val="1"/>
        <c:lblOffset val="100"/>
        <c:baseTimeUnit val="years"/>
      </c:dateAx>
      <c:valAx>
        <c:axId val="10222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0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304000"/>
        <c:axId val="10230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304000"/>
        <c:axId val="102306176"/>
      </c:lineChart>
      <c:dateAx>
        <c:axId val="102304000"/>
        <c:scaling>
          <c:orientation val="minMax"/>
        </c:scaling>
        <c:delete val="1"/>
        <c:axPos val="b"/>
        <c:numFmt formatCode="ge" sourceLinked="1"/>
        <c:majorTickMark val="none"/>
        <c:minorTickMark val="none"/>
        <c:tickLblPos val="none"/>
        <c:crossAx val="102306176"/>
        <c:crosses val="autoZero"/>
        <c:auto val="1"/>
        <c:lblOffset val="100"/>
        <c:baseTimeUnit val="years"/>
      </c:dateAx>
      <c:valAx>
        <c:axId val="10230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0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332288"/>
        <c:axId val="10233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332288"/>
        <c:axId val="102334464"/>
      </c:lineChart>
      <c:dateAx>
        <c:axId val="102332288"/>
        <c:scaling>
          <c:orientation val="minMax"/>
        </c:scaling>
        <c:delete val="1"/>
        <c:axPos val="b"/>
        <c:numFmt formatCode="ge" sourceLinked="1"/>
        <c:majorTickMark val="none"/>
        <c:minorTickMark val="none"/>
        <c:tickLblPos val="none"/>
        <c:crossAx val="102334464"/>
        <c:crosses val="autoZero"/>
        <c:auto val="1"/>
        <c:lblOffset val="100"/>
        <c:baseTimeUnit val="years"/>
      </c:dateAx>
      <c:valAx>
        <c:axId val="10233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3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376960"/>
        <c:axId val="10237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376960"/>
        <c:axId val="102378880"/>
      </c:lineChart>
      <c:dateAx>
        <c:axId val="102376960"/>
        <c:scaling>
          <c:orientation val="minMax"/>
        </c:scaling>
        <c:delete val="1"/>
        <c:axPos val="b"/>
        <c:numFmt formatCode="ge" sourceLinked="1"/>
        <c:majorTickMark val="none"/>
        <c:minorTickMark val="none"/>
        <c:tickLblPos val="none"/>
        <c:crossAx val="102378880"/>
        <c:crosses val="autoZero"/>
        <c:auto val="1"/>
        <c:lblOffset val="100"/>
        <c:baseTimeUnit val="years"/>
      </c:dateAx>
      <c:valAx>
        <c:axId val="10237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7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401152"/>
        <c:axId val="10240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401152"/>
        <c:axId val="102403072"/>
      </c:lineChart>
      <c:dateAx>
        <c:axId val="102401152"/>
        <c:scaling>
          <c:orientation val="minMax"/>
        </c:scaling>
        <c:delete val="1"/>
        <c:axPos val="b"/>
        <c:numFmt formatCode="ge" sourceLinked="1"/>
        <c:majorTickMark val="none"/>
        <c:minorTickMark val="none"/>
        <c:tickLblPos val="none"/>
        <c:crossAx val="102403072"/>
        <c:crosses val="autoZero"/>
        <c:auto val="1"/>
        <c:lblOffset val="100"/>
        <c:baseTimeUnit val="years"/>
      </c:dateAx>
      <c:valAx>
        <c:axId val="10240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0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1481.68</c:v>
                </c:pt>
                <c:pt idx="1">
                  <c:v>1335.38</c:v>
                </c:pt>
                <c:pt idx="2">
                  <c:v>1331.14</c:v>
                </c:pt>
                <c:pt idx="3">
                  <c:v>1354.61</c:v>
                </c:pt>
                <c:pt idx="4">
                  <c:v>1360.41</c:v>
                </c:pt>
              </c:numCache>
            </c:numRef>
          </c:val>
        </c:ser>
        <c:dLbls>
          <c:showLegendKey val="0"/>
          <c:showVal val="0"/>
          <c:showCatName val="0"/>
          <c:showSerName val="0"/>
          <c:showPercent val="0"/>
          <c:showBubbleSize val="0"/>
        </c:dLbls>
        <c:gapWidth val="150"/>
        <c:axId val="102437632"/>
        <c:axId val="10243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1358.75</c:v>
                </c:pt>
                <c:pt idx="1">
                  <c:v>1355.28</c:v>
                </c:pt>
                <c:pt idx="2">
                  <c:v>1321.78</c:v>
                </c:pt>
                <c:pt idx="3">
                  <c:v>1326.51</c:v>
                </c:pt>
                <c:pt idx="4">
                  <c:v>1285.3599999999999</c:v>
                </c:pt>
              </c:numCache>
            </c:numRef>
          </c:val>
          <c:smooth val="0"/>
        </c:ser>
        <c:dLbls>
          <c:showLegendKey val="0"/>
          <c:showVal val="0"/>
          <c:showCatName val="0"/>
          <c:showSerName val="0"/>
          <c:showPercent val="0"/>
          <c:showBubbleSize val="0"/>
        </c:dLbls>
        <c:marker val="1"/>
        <c:smooth val="0"/>
        <c:axId val="102437632"/>
        <c:axId val="102439552"/>
      </c:lineChart>
      <c:dateAx>
        <c:axId val="102437632"/>
        <c:scaling>
          <c:orientation val="minMax"/>
        </c:scaling>
        <c:delete val="1"/>
        <c:axPos val="b"/>
        <c:numFmt formatCode="ge" sourceLinked="1"/>
        <c:majorTickMark val="none"/>
        <c:minorTickMark val="none"/>
        <c:tickLblPos val="none"/>
        <c:crossAx val="102439552"/>
        <c:crosses val="autoZero"/>
        <c:auto val="1"/>
        <c:lblOffset val="100"/>
        <c:baseTimeUnit val="years"/>
      </c:dateAx>
      <c:valAx>
        <c:axId val="10243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3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63.41</c:v>
                </c:pt>
                <c:pt idx="1">
                  <c:v>66.739999999999995</c:v>
                </c:pt>
                <c:pt idx="2">
                  <c:v>65.900000000000006</c:v>
                </c:pt>
                <c:pt idx="3">
                  <c:v>61.86</c:v>
                </c:pt>
                <c:pt idx="4">
                  <c:v>64.06</c:v>
                </c:pt>
              </c:numCache>
            </c:numRef>
          </c:val>
        </c:ser>
        <c:dLbls>
          <c:showLegendKey val="0"/>
          <c:showVal val="0"/>
          <c:showCatName val="0"/>
          <c:showSerName val="0"/>
          <c:showPercent val="0"/>
          <c:showBubbleSize val="0"/>
        </c:dLbls>
        <c:gapWidth val="150"/>
        <c:axId val="102470016"/>
        <c:axId val="10247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57.18</c:v>
                </c:pt>
                <c:pt idx="1">
                  <c:v>54.56</c:v>
                </c:pt>
                <c:pt idx="2">
                  <c:v>54.57</c:v>
                </c:pt>
                <c:pt idx="3">
                  <c:v>54.4</c:v>
                </c:pt>
                <c:pt idx="4">
                  <c:v>54.45</c:v>
                </c:pt>
              </c:numCache>
            </c:numRef>
          </c:val>
          <c:smooth val="0"/>
        </c:ser>
        <c:dLbls>
          <c:showLegendKey val="0"/>
          <c:showVal val="0"/>
          <c:showCatName val="0"/>
          <c:showSerName val="0"/>
          <c:showPercent val="0"/>
          <c:showBubbleSize val="0"/>
        </c:dLbls>
        <c:marker val="1"/>
        <c:smooth val="0"/>
        <c:axId val="102470016"/>
        <c:axId val="102471936"/>
      </c:lineChart>
      <c:dateAx>
        <c:axId val="102470016"/>
        <c:scaling>
          <c:orientation val="minMax"/>
        </c:scaling>
        <c:delete val="1"/>
        <c:axPos val="b"/>
        <c:numFmt formatCode="ge" sourceLinked="1"/>
        <c:majorTickMark val="none"/>
        <c:minorTickMark val="none"/>
        <c:tickLblPos val="none"/>
        <c:crossAx val="102471936"/>
        <c:crosses val="autoZero"/>
        <c:auto val="1"/>
        <c:lblOffset val="100"/>
        <c:baseTimeUnit val="years"/>
      </c:dateAx>
      <c:valAx>
        <c:axId val="10247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7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243.2</c:v>
                </c:pt>
                <c:pt idx="1">
                  <c:v>261.51</c:v>
                </c:pt>
                <c:pt idx="2">
                  <c:v>264.42</c:v>
                </c:pt>
                <c:pt idx="3">
                  <c:v>285.64</c:v>
                </c:pt>
                <c:pt idx="4">
                  <c:v>281.72000000000003</c:v>
                </c:pt>
              </c:numCache>
            </c:numRef>
          </c:val>
        </c:ser>
        <c:dLbls>
          <c:showLegendKey val="0"/>
          <c:showVal val="0"/>
          <c:showCatName val="0"/>
          <c:showSerName val="0"/>
          <c:showPercent val="0"/>
          <c:showBubbleSize val="0"/>
        </c:dLbls>
        <c:gapWidth val="150"/>
        <c:axId val="102514688"/>
        <c:axId val="10251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295.62</c:v>
                </c:pt>
                <c:pt idx="1">
                  <c:v>314.44</c:v>
                </c:pt>
                <c:pt idx="2">
                  <c:v>318.02999999999997</c:v>
                </c:pt>
                <c:pt idx="3">
                  <c:v>325.14</c:v>
                </c:pt>
                <c:pt idx="4">
                  <c:v>332.75</c:v>
                </c:pt>
              </c:numCache>
            </c:numRef>
          </c:val>
          <c:smooth val="0"/>
        </c:ser>
        <c:dLbls>
          <c:showLegendKey val="0"/>
          <c:showVal val="0"/>
          <c:showCatName val="0"/>
          <c:showSerName val="0"/>
          <c:showPercent val="0"/>
          <c:showBubbleSize val="0"/>
        </c:dLbls>
        <c:marker val="1"/>
        <c:smooth val="0"/>
        <c:axId val="102514688"/>
        <c:axId val="102516608"/>
      </c:lineChart>
      <c:dateAx>
        <c:axId val="102514688"/>
        <c:scaling>
          <c:orientation val="minMax"/>
        </c:scaling>
        <c:delete val="1"/>
        <c:axPos val="b"/>
        <c:numFmt formatCode="ge" sourceLinked="1"/>
        <c:majorTickMark val="none"/>
        <c:minorTickMark val="none"/>
        <c:tickLblPos val="none"/>
        <c:crossAx val="102516608"/>
        <c:crosses val="autoZero"/>
        <c:auto val="1"/>
        <c:lblOffset val="100"/>
        <c:baseTimeUnit val="years"/>
      </c:dateAx>
      <c:valAx>
        <c:axId val="10251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1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P1" zoomScaleNormal="100" workbookViewId="0">
      <selection activeCell="BI7" sqref="BI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京都府　京丹後市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D1</v>
      </c>
      <c r="AA8" s="71"/>
      <c r="AB8" s="71"/>
      <c r="AC8" s="71"/>
      <c r="AD8" s="71"/>
      <c r="AE8" s="71"/>
      <c r="AF8" s="71"/>
      <c r="AG8" s="72"/>
      <c r="AH8" s="3"/>
      <c r="AI8" s="73">
        <f>データ!Q6</f>
        <v>58514</v>
      </c>
      <c r="AJ8" s="74"/>
      <c r="AK8" s="74"/>
      <c r="AL8" s="74"/>
      <c r="AM8" s="74"/>
      <c r="AN8" s="74"/>
      <c r="AO8" s="74"/>
      <c r="AP8" s="75"/>
      <c r="AQ8" s="56">
        <f>データ!R6</f>
        <v>501.46</v>
      </c>
      <c r="AR8" s="56"/>
      <c r="AS8" s="56"/>
      <c r="AT8" s="56"/>
      <c r="AU8" s="56"/>
      <c r="AV8" s="56"/>
      <c r="AW8" s="56"/>
      <c r="AX8" s="56"/>
      <c r="AY8" s="56">
        <f>データ!S6</f>
        <v>116.69</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x14ac:dyDescent="0.15">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x14ac:dyDescent="0.15">
      <c r="A10" s="2"/>
      <c r="B10" s="56" t="str">
        <f>データ!M6</f>
        <v>-</v>
      </c>
      <c r="C10" s="56"/>
      <c r="D10" s="56"/>
      <c r="E10" s="56"/>
      <c r="F10" s="56"/>
      <c r="G10" s="56"/>
      <c r="H10" s="56"/>
      <c r="I10" s="56"/>
      <c r="J10" s="56" t="str">
        <f>データ!N6</f>
        <v>該当数値なし</v>
      </c>
      <c r="K10" s="56"/>
      <c r="L10" s="56"/>
      <c r="M10" s="56"/>
      <c r="N10" s="56"/>
      <c r="O10" s="56"/>
      <c r="P10" s="56"/>
      <c r="Q10" s="56"/>
      <c r="R10" s="56">
        <f>データ!O6</f>
        <v>43.5</v>
      </c>
      <c r="S10" s="56"/>
      <c r="T10" s="56"/>
      <c r="U10" s="56"/>
      <c r="V10" s="56"/>
      <c r="W10" s="56"/>
      <c r="X10" s="56"/>
      <c r="Y10" s="56"/>
      <c r="Z10" s="64">
        <f>データ!P6</f>
        <v>3645</v>
      </c>
      <c r="AA10" s="64"/>
      <c r="AB10" s="64"/>
      <c r="AC10" s="64"/>
      <c r="AD10" s="64"/>
      <c r="AE10" s="64"/>
      <c r="AF10" s="64"/>
      <c r="AG10" s="64"/>
      <c r="AH10" s="2"/>
      <c r="AI10" s="64">
        <f>データ!T6</f>
        <v>25278</v>
      </c>
      <c r="AJ10" s="64"/>
      <c r="AK10" s="64"/>
      <c r="AL10" s="64"/>
      <c r="AM10" s="64"/>
      <c r="AN10" s="64"/>
      <c r="AO10" s="64"/>
      <c r="AP10" s="64"/>
      <c r="AQ10" s="56">
        <f>データ!U6</f>
        <v>84.91</v>
      </c>
      <c r="AR10" s="56"/>
      <c r="AS10" s="56"/>
      <c r="AT10" s="56"/>
      <c r="AU10" s="56"/>
      <c r="AV10" s="56"/>
      <c r="AW10" s="56"/>
      <c r="AX10" s="56"/>
      <c r="AY10" s="56">
        <f>データ!V6</f>
        <v>297.7</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106</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105</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x14ac:dyDescent="0.15">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2014</v>
      </c>
      <c r="C6" s="31">
        <f t="shared" ref="C6:V6" si="3">C7</f>
        <v>262129</v>
      </c>
      <c r="D6" s="31">
        <f t="shared" si="3"/>
        <v>47</v>
      </c>
      <c r="E6" s="31">
        <f t="shared" si="3"/>
        <v>1</v>
      </c>
      <c r="F6" s="31">
        <f t="shared" si="3"/>
        <v>0</v>
      </c>
      <c r="G6" s="31">
        <f t="shared" si="3"/>
        <v>0</v>
      </c>
      <c r="H6" s="31" t="str">
        <f t="shared" si="3"/>
        <v>京都府　京丹後市</v>
      </c>
      <c r="I6" s="31" t="str">
        <f t="shared" si="3"/>
        <v>法非適用</v>
      </c>
      <c r="J6" s="31" t="str">
        <f t="shared" si="3"/>
        <v>水道事業</v>
      </c>
      <c r="K6" s="31" t="str">
        <f t="shared" si="3"/>
        <v>簡易水道事業</v>
      </c>
      <c r="L6" s="31" t="str">
        <f t="shared" si="3"/>
        <v>D1</v>
      </c>
      <c r="M6" s="32" t="str">
        <f t="shared" si="3"/>
        <v>-</v>
      </c>
      <c r="N6" s="32" t="str">
        <f t="shared" si="3"/>
        <v>該当数値なし</v>
      </c>
      <c r="O6" s="32">
        <f t="shared" si="3"/>
        <v>43.5</v>
      </c>
      <c r="P6" s="32">
        <f t="shared" si="3"/>
        <v>3645</v>
      </c>
      <c r="Q6" s="32">
        <f t="shared" si="3"/>
        <v>58514</v>
      </c>
      <c r="R6" s="32">
        <f t="shared" si="3"/>
        <v>501.46</v>
      </c>
      <c r="S6" s="32">
        <f t="shared" si="3"/>
        <v>116.69</v>
      </c>
      <c r="T6" s="32">
        <f t="shared" si="3"/>
        <v>25278</v>
      </c>
      <c r="U6" s="32">
        <f t="shared" si="3"/>
        <v>84.91</v>
      </c>
      <c r="V6" s="32">
        <f t="shared" si="3"/>
        <v>297.7</v>
      </c>
      <c r="W6" s="33">
        <f>IF(W7="",NA(),W7)</f>
        <v>77.959999999999994</v>
      </c>
      <c r="X6" s="33">
        <f t="shared" ref="X6:AF6" si="4">IF(X7="",NA(),X7)</f>
        <v>84.92</v>
      </c>
      <c r="Y6" s="33">
        <f t="shared" si="4"/>
        <v>82.29</v>
      </c>
      <c r="Z6" s="33">
        <f t="shared" si="4"/>
        <v>79.459999999999994</v>
      </c>
      <c r="AA6" s="33">
        <f t="shared" si="4"/>
        <v>83.94</v>
      </c>
      <c r="AB6" s="33">
        <f t="shared" si="4"/>
        <v>78.3</v>
      </c>
      <c r="AC6" s="33">
        <f t="shared" si="4"/>
        <v>76.64</v>
      </c>
      <c r="AD6" s="33">
        <f t="shared" si="4"/>
        <v>75.91</v>
      </c>
      <c r="AE6" s="33">
        <f t="shared" si="4"/>
        <v>77.19</v>
      </c>
      <c r="AF6" s="33">
        <f t="shared" si="4"/>
        <v>77.48</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1481.68</v>
      </c>
      <c r="BE6" s="33">
        <f t="shared" ref="BE6:BM6" si="7">IF(BE7="",NA(),BE7)</f>
        <v>1335.38</v>
      </c>
      <c r="BF6" s="33">
        <f t="shared" si="7"/>
        <v>1331.14</v>
      </c>
      <c r="BG6" s="33">
        <f t="shared" si="7"/>
        <v>1354.61</v>
      </c>
      <c r="BH6" s="33">
        <f t="shared" si="7"/>
        <v>1360.41</v>
      </c>
      <c r="BI6" s="33">
        <f t="shared" si="7"/>
        <v>1358.75</v>
      </c>
      <c r="BJ6" s="33">
        <f t="shared" si="7"/>
        <v>1355.28</v>
      </c>
      <c r="BK6" s="33">
        <f t="shared" si="7"/>
        <v>1321.78</v>
      </c>
      <c r="BL6" s="33">
        <f t="shared" si="7"/>
        <v>1326.51</v>
      </c>
      <c r="BM6" s="33">
        <f t="shared" si="7"/>
        <v>1285.3599999999999</v>
      </c>
      <c r="BN6" s="32" t="str">
        <f>IF(BN7="","",IF(BN7="-","【-】","【"&amp;SUBSTITUTE(TEXT(BN7,"#,##0.00"),"-","△")&amp;"】"))</f>
        <v>【1,239.32】</v>
      </c>
      <c r="BO6" s="33">
        <f>IF(BO7="",NA(),BO7)</f>
        <v>63.41</v>
      </c>
      <c r="BP6" s="33">
        <f t="shared" ref="BP6:BX6" si="8">IF(BP7="",NA(),BP7)</f>
        <v>66.739999999999995</v>
      </c>
      <c r="BQ6" s="33">
        <f t="shared" si="8"/>
        <v>65.900000000000006</v>
      </c>
      <c r="BR6" s="33">
        <f t="shared" si="8"/>
        <v>61.86</v>
      </c>
      <c r="BS6" s="33">
        <f t="shared" si="8"/>
        <v>64.06</v>
      </c>
      <c r="BT6" s="33">
        <f t="shared" si="8"/>
        <v>57.18</v>
      </c>
      <c r="BU6" s="33">
        <f t="shared" si="8"/>
        <v>54.56</v>
      </c>
      <c r="BV6" s="33">
        <f t="shared" si="8"/>
        <v>54.57</v>
      </c>
      <c r="BW6" s="33">
        <f t="shared" si="8"/>
        <v>54.4</v>
      </c>
      <c r="BX6" s="33">
        <f t="shared" si="8"/>
        <v>54.45</v>
      </c>
      <c r="BY6" s="32" t="str">
        <f>IF(BY7="","",IF(BY7="-","【-】","【"&amp;SUBSTITUTE(TEXT(BY7,"#,##0.00"),"-","△")&amp;"】"))</f>
        <v>【36.33】</v>
      </c>
      <c r="BZ6" s="33">
        <f>IF(BZ7="",NA(),BZ7)</f>
        <v>243.2</v>
      </c>
      <c r="CA6" s="33">
        <f t="shared" ref="CA6:CI6" si="9">IF(CA7="",NA(),CA7)</f>
        <v>261.51</v>
      </c>
      <c r="CB6" s="33">
        <f t="shared" si="9"/>
        <v>264.42</v>
      </c>
      <c r="CC6" s="33">
        <f t="shared" si="9"/>
        <v>285.64</v>
      </c>
      <c r="CD6" s="33">
        <f t="shared" si="9"/>
        <v>281.72000000000003</v>
      </c>
      <c r="CE6" s="33">
        <f t="shared" si="9"/>
        <v>295.62</v>
      </c>
      <c r="CF6" s="33">
        <f t="shared" si="9"/>
        <v>314.44</v>
      </c>
      <c r="CG6" s="33">
        <f t="shared" si="9"/>
        <v>318.02999999999997</v>
      </c>
      <c r="CH6" s="33">
        <f t="shared" si="9"/>
        <v>325.14</v>
      </c>
      <c r="CI6" s="33">
        <f t="shared" si="9"/>
        <v>332.75</v>
      </c>
      <c r="CJ6" s="32" t="str">
        <f>IF(CJ7="","",IF(CJ7="-","【-】","【"&amp;SUBSTITUTE(TEXT(CJ7,"#,##0.00"),"-","△")&amp;"】"))</f>
        <v>【476.46】</v>
      </c>
      <c r="CK6" s="33">
        <f>IF(CK7="",NA(),CK7)</f>
        <v>59.37</v>
      </c>
      <c r="CL6" s="33">
        <f t="shared" ref="CL6:CT6" si="10">IF(CL7="",NA(),CL7)</f>
        <v>59.1</v>
      </c>
      <c r="CM6" s="33">
        <f t="shared" si="10"/>
        <v>58.56</v>
      </c>
      <c r="CN6" s="33">
        <f t="shared" si="10"/>
        <v>55.92</v>
      </c>
      <c r="CO6" s="33">
        <f t="shared" si="10"/>
        <v>55</v>
      </c>
      <c r="CP6" s="33">
        <f t="shared" si="10"/>
        <v>63.04</v>
      </c>
      <c r="CQ6" s="33">
        <f t="shared" si="10"/>
        <v>64.3</v>
      </c>
      <c r="CR6" s="33">
        <f t="shared" si="10"/>
        <v>63.99</v>
      </c>
      <c r="CS6" s="33">
        <f t="shared" si="10"/>
        <v>62.01</v>
      </c>
      <c r="CT6" s="33">
        <f t="shared" si="10"/>
        <v>60.68</v>
      </c>
      <c r="CU6" s="32" t="str">
        <f>IF(CU7="","",IF(CU7="-","【-】","【"&amp;SUBSTITUTE(TEXT(CU7,"#,##0.00"),"-","△")&amp;"】"))</f>
        <v>【58.19】</v>
      </c>
      <c r="CV6" s="33">
        <f>IF(CV7="",NA(),CV7)</f>
        <v>85.42</v>
      </c>
      <c r="CW6" s="33">
        <f t="shared" ref="CW6:DE6" si="11">IF(CW7="",NA(),CW7)</f>
        <v>82.91</v>
      </c>
      <c r="CX6" s="33">
        <f t="shared" si="11"/>
        <v>82.24</v>
      </c>
      <c r="CY6" s="33">
        <f t="shared" si="11"/>
        <v>84.21</v>
      </c>
      <c r="CZ6" s="33">
        <f t="shared" si="11"/>
        <v>84.31</v>
      </c>
      <c r="DA6" s="33">
        <f t="shared" si="11"/>
        <v>78.06</v>
      </c>
      <c r="DB6" s="33">
        <f t="shared" si="11"/>
        <v>76.38</v>
      </c>
      <c r="DC6" s="33">
        <f t="shared" si="11"/>
        <v>76.260000000000005</v>
      </c>
      <c r="DD6" s="33">
        <f t="shared" si="11"/>
        <v>75.8</v>
      </c>
      <c r="DE6" s="33">
        <f t="shared" si="11"/>
        <v>75.760000000000005</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0.01</v>
      </c>
      <c r="ED6" s="33">
        <f t="shared" ref="ED6:EL6" si="14">IF(ED7="",NA(),ED7)</f>
        <v>0.9</v>
      </c>
      <c r="EE6" s="33">
        <f t="shared" si="14"/>
        <v>0.67</v>
      </c>
      <c r="EF6" s="33">
        <f t="shared" si="14"/>
        <v>0.27</v>
      </c>
      <c r="EG6" s="33">
        <f t="shared" si="14"/>
        <v>0.44</v>
      </c>
      <c r="EH6" s="33">
        <f t="shared" si="14"/>
        <v>0.83</v>
      </c>
      <c r="EI6" s="33">
        <f t="shared" si="14"/>
        <v>0.62</v>
      </c>
      <c r="EJ6" s="33">
        <f t="shared" si="14"/>
        <v>0.59</v>
      </c>
      <c r="EK6" s="33">
        <f t="shared" si="14"/>
        <v>0.64</v>
      </c>
      <c r="EL6" s="33">
        <f t="shared" si="14"/>
        <v>0.55000000000000004</v>
      </c>
      <c r="EM6" s="32" t="str">
        <f>IF(EM7="","",IF(EM7="-","【-】","【"&amp;SUBSTITUTE(TEXT(EM7,"#,##0.00"),"-","△")&amp;"】"))</f>
        <v>【0.74】</v>
      </c>
    </row>
    <row r="7" spans="1:143" s="34" customFormat="1" x14ac:dyDescent="0.15">
      <c r="A7" s="26"/>
      <c r="B7" s="35">
        <v>2014</v>
      </c>
      <c r="C7" s="35">
        <v>262129</v>
      </c>
      <c r="D7" s="35">
        <v>47</v>
      </c>
      <c r="E7" s="35">
        <v>1</v>
      </c>
      <c r="F7" s="35">
        <v>0</v>
      </c>
      <c r="G7" s="35">
        <v>0</v>
      </c>
      <c r="H7" s="35" t="s">
        <v>93</v>
      </c>
      <c r="I7" s="35" t="s">
        <v>94</v>
      </c>
      <c r="J7" s="35" t="s">
        <v>95</v>
      </c>
      <c r="K7" s="35" t="s">
        <v>96</v>
      </c>
      <c r="L7" s="35" t="s">
        <v>97</v>
      </c>
      <c r="M7" s="36" t="s">
        <v>98</v>
      </c>
      <c r="N7" s="36" t="s">
        <v>99</v>
      </c>
      <c r="O7" s="36">
        <v>43.5</v>
      </c>
      <c r="P7" s="36">
        <v>3645</v>
      </c>
      <c r="Q7" s="36">
        <v>58514</v>
      </c>
      <c r="R7" s="36">
        <v>501.46</v>
      </c>
      <c r="S7" s="36">
        <v>116.69</v>
      </c>
      <c r="T7" s="36">
        <v>25278</v>
      </c>
      <c r="U7" s="36">
        <v>84.91</v>
      </c>
      <c r="V7" s="36">
        <v>297.7</v>
      </c>
      <c r="W7" s="36">
        <v>77.959999999999994</v>
      </c>
      <c r="X7" s="36">
        <v>84.92</v>
      </c>
      <c r="Y7" s="36">
        <v>82.29</v>
      </c>
      <c r="Z7" s="36">
        <v>79.459999999999994</v>
      </c>
      <c r="AA7" s="36">
        <v>83.94</v>
      </c>
      <c r="AB7" s="36">
        <v>78.3</v>
      </c>
      <c r="AC7" s="36">
        <v>76.64</v>
      </c>
      <c r="AD7" s="36">
        <v>75.91</v>
      </c>
      <c r="AE7" s="36">
        <v>77.19</v>
      </c>
      <c r="AF7" s="36">
        <v>77.48</v>
      </c>
      <c r="AG7" s="36">
        <v>76.03</v>
      </c>
      <c r="AH7" s="36"/>
      <c r="AI7" s="36"/>
      <c r="AJ7" s="36"/>
      <c r="AK7" s="36"/>
      <c r="AL7" s="36"/>
      <c r="AM7" s="36"/>
      <c r="AN7" s="36"/>
      <c r="AO7" s="36"/>
      <c r="AP7" s="36"/>
      <c r="AQ7" s="36"/>
      <c r="AR7" s="36"/>
      <c r="AS7" s="36"/>
      <c r="AT7" s="36"/>
      <c r="AU7" s="36"/>
      <c r="AV7" s="36"/>
      <c r="AW7" s="36"/>
      <c r="AX7" s="36"/>
      <c r="AY7" s="36"/>
      <c r="AZ7" s="36"/>
      <c r="BA7" s="36"/>
      <c r="BB7" s="36"/>
      <c r="BC7" s="36"/>
      <c r="BD7" s="36">
        <v>1481.68</v>
      </c>
      <c r="BE7" s="36">
        <v>1335.38</v>
      </c>
      <c r="BF7" s="36">
        <v>1331.14</v>
      </c>
      <c r="BG7" s="36">
        <v>1354.61</v>
      </c>
      <c r="BH7" s="36">
        <v>1360.41</v>
      </c>
      <c r="BI7" s="36">
        <v>1358.75</v>
      </c>
      <c r="BJ7" s="36">
        <v>1355.28</v>
      </c>
      <c r="BK7" s="36">
        <v>1321.78</v>
      </c>
      <c r="BL7" s="36">
        <v>1326.51</v>
      </c>
      <c r="BM7" s="36">
        <v>1285.3599999999999</v>
      </c>
      <c r="BN7" s="36">
        <v>1239.32</v>
      </c>
      <c r="BO7" s="36">
        <v>63.41</v>
      </c>
      <c r="BP7" s="36">
        <v>66.739999999999995</v>
      </c>
      <c r="BQ7" s="36">
        <v>65.900000000000006</v>
      </c>
      <c r="BR7" s="36">
        <v>61.86</v>
      </c>
      <c r="BS7" s="36">
        <v>64.06</v>
      </c>
      <c r="BT7" s="36">
        <v>57.18</v>
      </c>
      <c r="BU7" s="36">
        <v>54.56</v>
      </c>
      <c r="BV7" s="36">
        <v>54.57</v>
      </c>
      <c r="BW7" s="36">
        <v>54.4</v>
      </c>
      <c r="BX7" s="36">
        <v>54.45</v>
      </c>
      <c r="BY7" s="36">
        <v>36.33</v>
      </c>
      <c r="BZ7" s="36">
        <v>243.2</v>
      </c>
      <c r="CA7" s="36">
        <v>261.51</v>
      </c>
      <c r="CB7" s="36">
        <v>264.42</v>
      </c>
      <c r="CC7" s="36">
        <v>285.64</v>
      </c>
      <c r="CD7" s="36">
        <v>281.72000000000003</v>
      </c>
      <c r="CE7" s="36">
        <v>295.62</v>
      </c>
      <c r="CF7" s="36">
        <v>314.44</v>
      </c>
      <c r="CG7" s="36">
        <v>318.02999999999997</v>
      </c>
      <c r="CH7" s="36">
        <v>325.14</v>
      </c>
      <c r="CI7" s="36">
        <v>332.75</v>
      </c>
      <c r="CJ7" s="36">
        <v>476.46</v>
      </c>
      <c r="CK7" s="36">
        <v>59.37</v>
      </c>
      <c r="CL7" s="36">
        <v>59.1</v>
      </c>
      <c r="CM7" s="36">
        <v>58.56</v>
      </c>
      <c r="CN7" s="36">
        <v>55.92</v>
      </c>
      <c r="CO7" s="36">
        <v>55</v>
      </c>
      <c r="CP7" s="36">
        <v>63.04</v>
      </c>
      <c r="CQ7" s="36">
        <v>64.3</v>
      </c>
      <c r="CR7" s="36">
        <v>63.99</v>
      </c>
      <c r="CS7" s="36">
        <v>62.01</v>
      </c>
      <c r="CT7" s="36">
        <v>60.68</v>
      </c>
      <c r="CU7" s="36">
        <v>58.19</v>
      </c>
      <c r="CV7" s="36">
        <v>85.42</v>
      </c>
      <c r="CW7" s="36">
        <v>82.91</v>
      </c>
      <c r="CX7" s="36">
        <v>82.24</v>
      </c>
      <c r="CY7" s="36">
        <v>84.21</v>
      </c>
      <c r="CZ7" s="36">
        <v>84.31</v>
      </c>
      <c r="DA7" s="36">
        <v>78.06</v>
      </c>
      <c r="DB7" s="36">
        <v>76.38</v>
      </c>
      <c r="DC7" s="36">
        <v>76.260000000000005</v>
      </c>
      <c r="DD7" s="36">
        <v>75.8</v>
      </c>
      <c r="DE7" s="36">
        <v>75.760000000000005</v>
      </c>
      <c r="DF7" s="36">
        <v>75.39</v>
      </c>
      <c r="DG7" s="36"/>
      <c r="DH7" s="36"/>
      <c r="DI7" s="36"/>
      <c r="DJ7" s="36"/>
      <c r="DK7" s="36"/>
      <c r="DL7" s="36"/>
      <c r="DM7" s="36"/>
      <c r="DN7" s="36"/>
      <c r="DO7" s="36"/>
      <c r="DP7" s="36"/>
      <c r="DQ7" s="36"/>
      <c r="DR7" s="36"/>
      <c r="DS7" s="36"/>
      <c r="DT7" s="36"/>
      <c r="DU7" s="36"/>
      <c r="DV7" s="36"/>
      <c r="DW7" s="36"/>
      <c r="DX7" s="36"/>
      <c r="DY7" s="36"/>
      <c r="DZ7" s="36"/>
      <c r="EA7" s="36"/>
      <c r="EB7" s="36"/>
      <c r="EC7" s="36">
        <v>0.01</v>
      </c>
      <c r="ED7" s="36">
        <v>0.9</v>
      </c>
      <c r="EE7" s="36">
        <v>0.67</v>
      </c>
      <c r="EF7" s="36">
        <v>0.27</v>
      </c>
      <c r="EG7" s="36">
        <v>0.44</v>
      </c>
      <c r="EH7" s="36">
        <v>0.83</v>
      </c>
      <c r="EI7" s="36">
        <v>0.62</v>
      </c>
      <c r="EJ7" s="36">
        <v>0.59</v>
      </c>
      <c r="EK7" s="36">
        <v>0.64</v>
      </c>
      <c r="EL7" s="36">
        <v>0.55000000000000004</v>
      </c>
      <c r="EM7" s="36">
        <v>0.74</v>
      </c>
    </row>
    <row r="8" spans="1:143" x14ac:dyDescent="0.15">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x14ac:dyDescent="0.15">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