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<sst xmlns="http://schemas.openxmlformats.org/spreadsheetml/2006/main" count="240" uniqueCount="125">
  <si>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</si>
  <si>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</si>
  <si>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</si>
  <si>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</si>
  <si>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</si>
  <si>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</si>
  <si>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</si>
  <si>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</si>
  <si>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</si>
  <si>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</si>
  <si>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</si>
  <si>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</si>
  <si>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</si>
  <si>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</si>
  <si>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</si>
  <si>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</si>
  <si>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</si>
  <si>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</si>
  <si>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</si>
  <si>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</si>
  <si>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</si>
  <si>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</si>
  <si>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</si>
  <si>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</si>
  <si>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</si>
  <si>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</si>
  <si>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</si>
  <si>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</si>
  <si>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</si>
  <si>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</si>
  <si>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</si>
  <si>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</si>
  <si>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</si>
  <si>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</si>
  <si>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</si>
  <si>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</si>
  <si>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</si>
  <si>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</si>
  <si>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</si>
  <si>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</si>
  <si>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</si>
  <si>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</si>
  <si>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</si>
  <si>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</si>
  <si>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</si>
  <si>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</si>
  <si>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</si>
  <si>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</si>
  <si>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</si>
  <si>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</si>
  <si>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</si>
  <si>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</si>
  <si>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</si>
  <si>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</si>
  <si>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</si>
  <si>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</si>
  <si>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</si>
  <si>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</si>
  <si>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</si>
  <si>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</si>
  <si>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</si>
  <si>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</si>
  <si>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</si>
  <si>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</si>
  <si>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</si>
  <si>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</si>
  <si>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</si>
  <si>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</si>
  <si>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</si>
  <si>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</si>
  <si>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</si>
  <si>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</si>
  <si>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</si>
  <si>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</si>
  <si>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</si>
  <si>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</si>
  <si>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</si>
  <si>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</si>
  <si>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</si>
  <si>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</si>
  <si>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</si>
  <si>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</si>
  <si>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</si>
  <si>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</si>
  <si>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</si>
  <si>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</si>
  <si>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</si>
  <si>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</si>
  <si>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</si>
  <si>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</si>
  <si>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</si>
  <si>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</si>
  <si>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</si>
  <si>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</si>
  <si>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</si>
  <si>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</si>
  <si>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</si>
  <si>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</si>
  <si>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</si>
  <si>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</si>
  <si>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</si>
  <si>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</si>
  <si>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</si>
  <si>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</si>
  <si>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</si>
  <si>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</si>
  <si>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</si>
  <si>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</si>
  <si>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</si>
  <si>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</si>
  <si>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</si>
  <si>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</si>
  <si>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</si>
  <si>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</si>
  <si>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</si>
  <si>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</si>
  <si>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</si>
  <si>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</si>
  <si>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</si>
  <si>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</si>
  <si>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</si>
  <si>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</si>
  <si>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人口減少により使用料収入の減少と施設の維持管理費の増加が見込まれることから、使用料の改定のみならず処理場の統合について検討を進めていく必要があります。</t>
    <phoneticPr fontId="4"/>
  </si>
  <si>
    <r>
      <t>　</t>
    </r>
    <r>
      <rPr>
        <sz val="14"/>
        <color theme="1"/>
        <rFont val="ＭＳ ゴシック"/>
        <family val="3"/>
        <charset val="128"/>
      </rPr>
      <t>農業集落排水処理事業は8処理区あり、整備率は100％、水洗化率は86％です。
　平成23年度に最後の処理区の整備が完了し、年々水洗化率は上昇しておりますが、隔月検針の開始に伴う使用料収入の減少により収益的収支比率・施設利用料率の減少及び、企業債残高対事業規模比率の増加となっています。
　人口減少と高齢化により有収水量が減少しており、施設の維持管理において一般会計からの繰出金に依存する体質となっており、経営の効率性の改善が必要です。</t>
    </r>
    <rPh sb="46" eb="47">
      <t>ド</t>
    </rPh>
    <rPh sb="62" eb="64">
      <t>ネンネン</t>
    </rPh>
    <rPh sb="84" eb="86">
      <t>カイシ</t>
    </rPh>
    <rPh sb="87" eb="88">
      <t>トモナ</t>
    </rPh>
    <rPh sb="89" eb="92">
      <t>シヨウリョウ</t>
    </rPh>
    <rPh sb="92" eb="94">
      <t>シュウニュウ</t>
    </rPh>
    <rPh sb="95" eb="97">
      <t>ゲンショウ</t>
    </rPh>
    <rPh sb="108" eb="110">
      <t>シセツ</t>
    </rPh>
    <rPh sb="110" eb="113">
      <t>リヨウリョウ</t>
    </rPh>
    <rPh sb="113" eb="114">
      <t>リツ</t>
    </rPh>
    <rPh sb="115" eb="117">
      <t>ゲンショウ</t>
    </rPh>
    <rPh sb="117" eb="118">
      <t>オヨ</t>
    </rPh>
    <rPh sb="120" eb="122">
      <t>キギョウ</t>
    </rPh>
    <rPh sb="122" eb="123">
      <t>サイ</t>
    </rPh>
    <rPh sb="123" eb="125">
      <t>ザンダカ</t>
    </rPh>
    <rPh sb="125" eb="126">
      <t>タイ</t>
    </rPh>
    <rPh sb="126" eb="128">
      <t>ジギョウ</t>
    </rPh>
    <rPh sb="128" eb="130">
      <t>キボ</t>
    </rPh>
    <rPh sb="130" eb="132">
      <t>ヒリツ</t>
    </rPh>
    <rPh sb="133" eb="135">
      <t>ゾウカ</t>
    </rPh>
    <rPh sb="145" eb="147">
      <t>ジンコウ</t>
    </rPh>
    <rPh sb="147" eb="149">
      <t>ゲンショウ</t>
    </rPh>
    <rPh sb="150" eb="153">
      <t>コウレイカ</t>
    </rPh>
    <rPh sb="156" eb="158">
      <t>ユウシュウ</t>
    </rPh>
    <rPh sb="158" eb="160">
      <t>スイリョウ</t>
    </rPh>
    <rPh sb="161" eb="163">
      <t>ゲンショウ</t>
    </rPh>
    <rPh sb="168" eb="170">
      <t>シセツ</t>
    </rPh>
    <rPh sb="171" eb="173">
      <t>イジ</t>
    </rPh>
    <rPh sb="173" eb="175">
      <t>カンリ</t>
    </rPh>
    <rPh sb="179" eb="181">
      <t>イッパン</t>
    </rPh>
    <rPh sb="181" eb="183">
      <t>カイケイ</t>
    </rPh>
    <rPh sb="186" eb="188">
      <t>クリダ</t>
    </rPh>
    <rPh sb="188" eb="189">
      <t>キン</t>
    </rPh>
    <rPh sb="190" eb="192">
      <t>イゾン</t>
    </rPh>
    <rPh sb="194" eb="196">
      <t>タイシツ</t>
    </rPh>
    <rPh sb="203" eb="205">
      <t>ケイエイ</t>
    </rPh>
    <phoneticPr fontId="4"/>
  </si>
  <si>
    <t>　平成4年に供用開始した処理場は25年が経過し、他の処理施設の多くは16年以上が経過し、機械設備や電気設備の更新や修理が必要な時期を迎え、施設の維持管理計画を策定し計画的に取り組んでいく必要があります。また、主要な設備の更新時期に来ている処理場においては、近隣の処理場との統合の費用を比較し、処理場の統合を進めます。</t>
    <rPh sb="37" eb="3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</si>
</sst>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3692672"/>
        <c:axId val="1840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3692672"/>
        <c:axId val="184006144"/>
      </c:lineChart>
      <c:dateAx>
        <c:axId val="183692672"/>
        <c:scaling>
          <c:orientation val="minMax"/>
        </c:scaling>
        <c:delete val="1"/>
        <c:axPos val="b"/>
        <c:numFmt formatCode="ge" sourceLinked="1"/>
        <c:majorTickMark val="none"/>
        <c:minorTickMark val="none"/>
        <c:tickLblPos val="none"/>
        <c:crossAx val="184006144"/>
        <c:crosses val="autoZero"/>
        <c:auto val="1"/>
        <c:lblOffset val="100"/>
        <c:baseTimeUnit val="years"/>
      </c:dateAx>
      <c:valAx>
        <c:axId val="184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58.06</c:v>
                </c:pt>
                <c:pt idx="1">
                  <c:v>58.34</c:v>
                </c:pt>
                <c:pt idx="2">
                  <c:v>57.99</c:v>
                </c:pt>
                <c:pt idx="3">
                  <c:v>57.77</c:v>
                </c:pt>
                <c:pt idx="4">
                  <c:v>55.27</c:v>
                </c:pt>
              </c:numCache>
            </c:numRef>
          </c:val>
        </c:ser>
        <c:dLbls>
          <c:showLegendKey val="0"/>
          <c:showVal val="0"/>
          <c:showCatName val="0"/>
          <c:showSerName val="0"/>
          <c:showPercent val="0"/>
          <c:showBubbleSize val="0"/>
        </c:dLbls>
        <c:gapWidth val="150"/>
        <c:axId val="185978880"/>
        <c:axId val="1859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5978880"/>
        <c:axId val="185980800"/>
      </c:lineChart>
      <c:dateAx>
        <c:axId val="185978880"/>
        <c:scaling>
          <c:orientation val="minMax"/>
        </c:scaling>
        <c:delete val="1"/>
        <c:axPos val="b"/>
        <c:numFmt formatCode="ge" sourceLinked="1"/>
        <c:majorTickMark val="none"/>
        <c:minorTickMark val="none"/>
        <c:tickLblPos val="none"/>
        <c:crossAx val="185980800"/>
        <c:crosses val="autoZero"/>
        <c:auto val="1"/>
        <c:lblOffset val="100"/>
        <c:baseTimeUnit val="years"/>
      </c:dateAx>
      <c:valAx>
        <c:axId val="185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81.510000000000005</c:v>
                </c:pt>
                <c:pt idx="1">
                  <c:v>83.47</c:v>
                </c:pt>
                <c:pt idx="2">
                  <c:v>84.4</c:v>
                </c:pt>
                <c:pt idx="3">
                  <c:v>84.96</c:v>
                </c:pt>
                <c:pt idx="4">
                  <c:v>86.14</c:v>
                </c:pt>
              </c:numCache>
            </c:numRef>
          </c:val>
        </c:ser>
        <c:dLbls>
          <c:showLegendKey val="0"/>
          <c:showVal val="0"/>
          <c:showCatName val="0"/>
          <c:showSerName val="0"/>
          <c:showPercent val="0"/>
          <c:showBubbleSize val="0"/>
        </c:dLbls>
        <c:gapWidth val="150"/>
        <c:axId val="186023296"/>
        <c:axId val="186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6023296"/>
        <c:axId val="186029568"/>
      </c:lineChart>
      <c:dateAx>
        <c:axId val="186023296"/>
        <c:scaling>
          <c:orientation val="minMax"/>
        </c:scaling>
        <c:delete val="1"/>
        <c:axPos val="b"/>
        <c:numFmt formatCode="ge" sourceLinked="1"/>
        <c:majorTickMark val="none"/>
        <c:minorTickMark val="none"/>
        <c:tickLblPos val="none"/>
        <c:crossAx val="186029568"/>
        <c:crosses val="autoZero"/>
        <c:auto val="1"/>
        <c:lblOffset val="100"/>
        <c:baseTimeUnit val="years"/>
      </c:dateAx>
      <c:valAx>
        <c:axId val="186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70.02</c:v>
                </c:pt>
                <c:pt idx="1">
                  <c:v>69.739999999999995</c:v>
                </c:pt>
                <c:pt idx="2">
                  <c:v>75.650000000000006</c:v>
                </c:pt>
                <c:pt idx="3">
                  <c:v>56.13</c:v>
                </c:pt>
                <c:pt idx="4">
                  <c:v>44.97</c:v>
                </c:pt>
              </c:numCache>
            </c:numRef>
          </c:val>
        </c:ser>
        <c:dLbls>
          <c:showLegendKey val="0"/>
          <c:showVal val="0"/>
          <c:showCatName val="0"/>
          <c:showSerName val="0"/>
          <c:showPercent val="0"/>
          <c:showBubbleSize val="0"/>
        </c:dLbls>
        <c:gapWidth val="150"/>
        <c:axId val="184024064"/>
        <c:axId val="1858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024064"/>
        <c:axId val="185803904"/>
      </c:lineChart>
      <c:dateAx>
        <c:axId val="184024064"/>
        <c:scaling>
          <c:orientation val="minMax"/>
        </c:scaling>
        <c:delete val="1"/>
        <c:axPos val="b"/>
        <c:numFmt formatCode="ge" sourceLinked="1"/>
        <c:majorTickMark val="none"/>
        <c:minorTickMark val="none"/>
        <c:tickLblPos val="none"/>
        <c:crossAx val="185803904"/>
        <c:crosses val="autoZero"/>
        <c:auto val="1"/>
        <c:lblOffset val="100"/>
        <c:baseTimeUnit val="years"/>
      </c:dateAx>
      <c:valAx>
        <c:axId val="1858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851264"/>
        <c:axId val="1858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851264"/>
        <c:axId val="185850496"/>
      </c:lineChart>
      <c:dateAx>
        <c:axId val="185851264"/>
        <c:scaling>
          <c:orientation val="minMax"/>
        </c:scaling>
        <c:delete val="1"/>
        <c:axPos val="b"/>
        <c:numFmt formatCode="ge" sourceLinked="1"/>
        <c:majorTickMark val="none"/>
        <c:minorTickMark val="none"/>
        <c:tickLblPos val="none"/>
        <c:crossAx val="185850496"/>
        <c:crosses val="autoZero"/>
        <c:auto val="1"/>
        <c:lblOffset val="100"/>
        <c:baseTimeUnit val="years"/>
      </c:dateAx>
      <c:valAx>
        <c:axId val="1858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26624"/>
        <c:axId val="1856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26624"/>
        <c:axId val="185628544"/>
      </c:lineChart>
      <c:dateAx>
        <c:axId val="185626624"/>
        <c:scaling>
          <c:orientation val="minMax"/>
        </c:scaling>
        <c:delete val="1"/>
        <c:axPos val="b"/>
        <c:numFmt formatCode="ge" sourceLinked="1"/>
        <c:majorTickMark val="none"/>
        <c:minorTickMark val="none"/>
        <c:tickLblPos val="none"/>
        <c:crossAx val="185628544"/>
        <c:crosses val="autoZero"/>
        <c:auto val="1"/>
        <c:lblOffset val="100"/>
        <c:baseTimeUnit val="years"/>
      </c:dateAx>
      <c:valAx>
        <c:axId val="185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76160"/>
        <c:axId val="185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76160"/>
        <c:axId val="185678080"/>
      </c:lineChart>
      <c:dateAx>
        <c:axId val="185676160"/>
        <c:scaling>
          <c:orientation val="minMax"/>
        </c:scaling>
        <c:delete val="1"/>
        <c:axPos val="b"/>
        <c:numFmt formatCode="ge" sourceLinked="1"/>
        <c:majorTickMark val="none"/>
        <c:minorTickMark val="none"/>
        <c:tickLblPos val="none"/>
        <c:crossAx val="185678080"/>
        <c:crosses val="autoZero"/>
        <c:auto val="1"/>
        <c:lblOffset val="100"/>
        <c:baseTimeUnit val="years"/>
      </c:dateAx>
      <c:valAx>
        <c:axId val="185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708544"/>
        <c:axId val="185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708544"/>
        <c:axId val="185710464"/>
      </c:lineChart>
      <c:dateAx>
        <c:axId val="185708544"/>
        <c:scaling>
          <c:orientation val="minMax"/>
        </c:scaling>
        <c:delete val="1"/>
        <c:axPos val="b"/>
        <c:numFmt formatCode="ge" sourceLinked="1"/>
        <c:majorTickMark val="none"/>
        <c:minorTickMark val="none"/>
        <c:tickLblPos val="none"/>
        <c:crossAx val="185710464"/>
        <c:crosses val="autoZero"/>
        <c:auto val="1"/>
        <c:lblOffset val="100"/>
        <c:baseTimeUnit val="years"/>
      </c:dateAx>
      <c:valAx>
        <c:axId val="185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1839.19</c:v>
                </c:pt>
                <c:pt idx="1">
                  <c:v>1758.62</c:v>
                </c:pt>
                <c:pt idx="2">
                  <c:v>1532.81</c:v>
                </c:pt>
                <c:pt idx="3">
                  <c:v>1414.71</c:v>
                </c:pt>
                <c:pt idx="4">
                  <c:v>2032.63</c:v>
                </c:pt>
              </c:numCache>
            </c:numRef>
          </c:val>
        </c:ser>
        <c:dLbls>
          <c:showLegendKey val="0"/>
          <c:showVal val="0"/>
          <c:showCatName val="0"/>
          <c:showSerName val="0"/>
          <c:showPercent val="0"/>
          <c:showBubbleSize val="0"/>
        </c:dLbls>
        <c:gapWidth val="150"/>
        <c:axId val="185736576"/>
        <c:axId val="185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5736576"/>
        <c:axId val="185746944"/>
      </c:lineChart>
      <c:dateAx>
        <c:axId val="185736576"/>
        <c:scaling>
          <c:orientation val="minMax"/>
        </c:scaling>
        <c:delete val="1"/>
        <c:axPos val="b"/>
        <c:numFmt formatCode="ge" sourceLinked="1"/>
        <c:majorTickMark val="none"/>
        <c:minorTickMark val="none"/>
        <c:tickLblPos val="none"/>
        <c:crossAx val="185746944"/>
        <c:crosses val="autoZero"/>
        <c:auto val="1"/>
        <c:lblOffset val="100"/>
        <c:baseTimeUnit val="years"/>
      </c:dateAx>
      <c:valAx>
        <c:axId val="185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38.5</c:v>
                </c:pt>
                <c:pt idx="1">
                  <c:v>34.49</c:v>
                </c:pt>
                <c:pt idx="2">
                  <c:v>36.6</c:v>
                </c:pt>
                <c:pt idx="3">
                  <c:v>37.81</c:v>
                </c:pt>
                <c:pt idx="4">
                  <c:v>38.44</c:v>
                </c:pt>
              </c:numCache>
            </c:numRef>
          </c:val>
        </c:ser>
        <c:dLbls>
          <c:showLegendKey val="0"/>
          <c:showVal val="0"/>
          <c:showCatName val="0"/>
          <c:showSerName val="0"/>
          <c:showPercent val="0"/>
          <c:showBubbleSize val="0"/>
        </c:dLbls>
        <c:gapWidth val="150"/>
        <c:axId val="185783424"/>
        <c:axId val="185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5783424"/>
        <c:axId val="185785344"/>
      </c:lineChart>
      <c:dateAx>
        <c:axId val="185783424"/>
        <c:scaling>
          <c:orientation val="minMax"/>
        </c:scaling>
        <c:delete val="1"/>
        <c:axPos val="b"/>
        <c:numFmt formatCode="ge" sourceLinked="1"/>
        <c:majorTickMark val="none"/>
        <c:minorTickMark val="none"/>
        <c:tickLblPos val="none"/>
        <c:crossAx val="185785344"/>
        <c:crosses val="autoZero"/>
        <c:auto val="1"/>
        <c:lblOffset val="100"/>
        <c:baseTimeUnit val="years"/>
      </c:dateAx>
      <c:valAx>
        <c:axId val="185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369.55</c:v>
                </c:pt>
                <c:pt idx="1">
                  <c:v>416.17</c:v>
                </c:pt>
                <c:pt idx="2">
                  <c:v>437.6</c:v>
                </c:pt>
                <c:pt idx="3">
                  <c:v>427.29</c:v>
                </c:pt>
                <c:pt idx="4">
                  <c:v>418.08</c:v>
                </c:pt>
              </c:numCache>
            </c:numRef>
          </c:val>
        </c:ser>
        <c:dLbls>
          <c:showLegendKey val="0"/>
          <c:showVal val="0"/>
          <c:showCatName val="0"/>
          <c:showSerName val="0"/>
          <c:showPercent val="0"/>
          <c:showBubbleSize val="0"/>
        </c:dLbls>
        <c:gapWidth val="150"/>
        <c:axId val="185946496"/>
        <c:axId val="1859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5946496"/>
        <c:axId val="185948416"/>
      </c:lineChart>
      <c:dateAx>
        <c:axId val="185946496"/>
        <c:scaling>
          <c:orientation val="minMax"/>
        </c:scaling>
        <c:delete val="1"/>
        <c:axPos val="b"/>
        <c:numFmt formatCode="ge" sourceLinked="1"/>
        <c:majorTickMark val="none"/>
        <c:minorTickMark val="none"/>
        <c:tickLblPos val="none"/>
        <c:crossAx val="185948416"/>
        <c:crosses val="autoZero"/>
        <c:auto val="1"/>
        <c:lblOffset val="100"/>
        <c:baseTimeUnit val="years"/>
      </c:dateAx>
      <c:valAx>
        <c:axId val="185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京丹後市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56821</v>
      </c>
      <c r="AM8" s="50"/>
      <c r="AN8" s="50"/>
      <c r="AO8" s="50"/>
      <c r="AP8" s="50"/>
      <c r="AQ8" s="50"/>
      <c r="AR8" s="50"/>
      <c r="AS8" s="50"/>
      <c r="AT8" s="45">
        <f>データ!T6</f>
        <v>501.43</v>
      </c>
      <c r="AU8" s="45"/>
      <c r="AV8" s="45"/>
      <c r="AW8" s="45"/>
      <c r="AX8" s="45"/>
      <c r="AY8" s="45"/>
      <c r="AZ8" s="45"/>
      <c r="BA8" s="45"/>
      <c r="BB8" s="45">
        <f>データ!U6</f>
        <v>113.32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12.02</v>
      </c>
      <c r="Q10" s="45"/>
      <c r="R10" s="45"/>
      <c r="S10" s="45"/>
      <c r="T10" s="45"/>
      <c r="U10" s="45"/>
      <c r="V10" s="45"/>
      <c r="W10" s="45">
        <f>データ!Q6</f>
        <v>96.56</v>
      </c>
      <c r="X10" s="45"/>
      <c r="Y10" s="45"/>
      <c r="Z10" s="45"/>
      <c r="AA10" s="45"/>
      <c r="AB10" s="45"/>
      <c r="AC10" s="45"/>
      <c r="AD10" s="50">
        <f>データ!R6</f>
        <v>3137</v>
      </c>
      <c r="AE10" s="50"/>
      <c r="AF10" s="50"/>
      <c r="AG10" s="50"/>
      <c r="AH10" s="50"/>
      <c r="AI10" s="50"/>
      <c r="AJ10" s="50"/>
      <c r="AK10" s="2"/>
      <c r="AL10" s="50">
        <f>データ!V6</f>
        <v>6773</v>
      </c>
      <c r="AM10" s="50"/>
      <c r="AN10" s="50"/>
      <c r="AO10" s="50"/>
      <c r="AP10" s="50"/>
      <c r="AQ10" s="50"/>
      <c r="AR10" s="50"/>
      <c r="AS10" s="50"/>
      <c r="AT10" s="45">
        <f>データ!W6</f>
        <v>2.83</v>
      </c>
      <c r="AU10" s="45"/>
      <c r="AV10" s="45"/>
      <c r="AW10" s="45"/>
      <c r="AX10" s="45"/>
      <c r="AY10" s="45"/>
      <c r="AZ10" s="45"/>
      <c r="BA10" s="45"/>
      <c r="BB10" s="45">
        <f>データ!X6</f>
        <v>2393.29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262129</v>
      </c>
      <c r="D6" s="33">
        <f t="shared" si="3"/>
        <v>47</v>
      </c>
      <c r="E6" s="33">
        <f t="shared" si="3"/>
        <v>17</v>
      </c>
      <c r="F6" s="33">
        <f t="shared" si="3"/>
        <v>5</v>
      </c>
      <c r="G6" s="33">
        <f t="shared" si="3"/>
        <v>0</v>
      </c>
      <c r="H6" s="33" t="str">
        <f t="shared" si="3"/>
        <v>京都府　京丹後市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12.02</v>
      </c>
      <c r="Q6" s="34">
        <f t="shared" si="3"/>
        <v>96.56</v>
      </c>
      <c r="R6" s="34">
        <f t="shared" si="3"/>
        <v>3137</v>
      </c>
      <c r="S6" s="34">
        <f t="shared" si="3"/>
        <v>56821</v>
      </c>
      <c r="T6" s="34">
        <f t="shared" si="3"/>
        <v>501.43</v>
      </c>
      <c r="U6" s="34">
        <f t="shared" si="3"/>
        <v>113.32</v>
      </c>
      <c r="V6" s="34">
        <f t="shared" si="3"/>
        <v>6773</v>
      </c>
      <c r="W6" s="34">
        <f t="shared" si="3"/>
        <v>2.83</v>
      </c>
      <c r="X6" s="34">
        <f t="shared" si="3"/>
        <v>2393.29</v>
      </c>
      <c r="Y6" s="35">
        <f>IF(Y7="",NA(),Y7)</f>
        <v>70.02</v>
      </c>
      <c r="Z6" s="35">
        <f t="shared" ref="Z6:AH6" si="4">IF(Z7="",NA(),Z7)</f>
        <v>69.739999999999995</v>
      </c>
      <c r="AA6" s="35">
        <f t="shared" si="4"/>
        <v>75.650000000000006</v>
      </c>
      <c r="AB6" s="35">
        <f t="shared" si="4"/>
        <v>56.13</v>
      </c>
      <c r="AC6" s="35">
        <f t="shared" si="4"/>
        <v>44.97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1839.19</v>
      </c>
      <c r="BG6" s="35">
        <f t="shared" ref="BG6:BO6" si="7">IF(BG7="",NA(),BG7)</f>
        <v>1758.62</v>
      </c>
      <c r="BH6" s="35">
        <f t="shared" si="7"/>
        <v>1532.81</v>
      </c>
      <c r="BI6" s="35">
        <f t="shared" si="7"/>
        <v>1414.71</v>
      </c>
      <c r="BJ6" s="35">
        <f t="shared" si="7"/>
        <v>2032.63</v>
      </c>
      <c r="BK6" s="35">
        <f t="shared" si="7"/>
        <v>1197.82</v>
      </c>
      <c r="BL6" s="35">
        <f t="shared" si="7"/>
        <v>1126.77</v>
      </c>
      <c r="BM6" s="35">
        <f t="shared" si="7"/>
        <v>1044.8</v>
      </c>
      <c r="BN6" s="35">
        <f t="shared" si="7"/>
        <v>1081.8</v>
      </c>
      <c r="BO6" s="35">
        <f t="shared" si="7"/>
        <v>974.93</v>
      </c>
      <c r="BP6" s="34" t="str">
        <f>IF(BP7="","",IF(BP7="-","【-】","【"&amp;SUBSTITUTE(TEXT(BP7,"#,##0.00"),"-","△")&amp;"】"))</f>
        <v>【914.53】</v>
      </c>
      <c r="BQ6" s="35">
        <f>IF(BQ7="",NA(),BQ7)</f>
        <v>38.5</v>
      </c>
      <c r="BR6" s="35">
        <f t="shared" ref="BR6:BZ6" si="8">IF(BR7="",NA(),BR7)</f>
        <v>34.49</v>
      </c>
      <c r="BS6" s="35">
        <f t="shared" si="8"/>
        <v>36.6</v>
      </c>
      <c r="BT6" s="35">
        <f t="shared" si="8"/>
        <v>37.81</v>
      </c>
      <c r="BU6" s="35">
        <f t="shared" si="8"/>
        <v>38.44</v>
      </c>
      <c r="BV6" s="35">
        <f t="shared" si="8"/>
        <v>51.03</v>
      </c>
      <c r="BW6" s="35">
        <f t="shared" si="8"/>
        <v>50.9</v>
      </c>
      <c r="BX6" s="35">
        <f t="shared" si="8"/>
        <v>50.82</v>
      </c>
      <c r="BY6" s="35">
        <f t="shared" si="8"/>
        <v>52.19</v>
      </c>
      <c r="BZ6" s="35">
        <f t="shared" si="8"/>
        <v>55.32</v>
      </c>
      <c r="CA6" s="34" t="str">
        <f>IF(CA7="","",IF(CA7="-","【-】","【"&amp;SUBSTITUTE(TEXT(CA7,"#,##0.00"),"-","△")&amp;"】"))</f>
        <v>【55.73】</v>
      </c>
      <c r="CB6" s="35">
        <f>IF(CB7="",NA(),CB7)</f>
        <v>369.55</v>
      </c>
      <c r="CC6" s="35">
        <f t="shared" ref="CC6:CK6" si="9">IF(CC7="",NA(),CC7)</f>
        <v>416.17</v>
      </c>
      <c r="CD6" s="35">
        <f t="shared" si="9"/>
        <v>437.6</v>
      </c>
      <c r="CE6" s="35">
        <f t="shared" si="9"/>
        <v>427.29</v>
      </c>
      <c r="CF6" s="35">
        <f t="shared" si="9"/>
        <v>418.08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58.06</v>
      </c>
      <c r="CN6" s="35">
        <f t="shared" ref="CN6:CV6" si="10">IF(CN7="",NA(),CN7)</f>
        <v>58.34</v>
      </c>
      <c r="CO6" s="35">
        <f t="shared" si="10"/>
        <v>57.99</v>
      </c>
      <c r="CP6" s="35">
        <f t="shared" si="10"/>
        <v>57.77</v>
      </c>
      <c r="CQ6" s="35">
        <f t="shared" si="10"/>
        <v>55.27</v>
      </c>
      <c r="CR6" s="35">
        <f t="shared" si="10"/>
        <v>54.74</v>
      </c>
      <c r="CS6" s="35">
        <f t="shared" si="10"/>
        <v>53.78</v>
      </c>
      <c r="CT6" s="35">
        <f t="shared" si="10"/>
        <v>53.24</v>
      </c>
      <c r="CU6" s="35">
        <f t="shared" si="10"/>
        <v>52.31</v>
      </c>
      <c r="CV6" s="35">
        <f t="shared" si="10"/>
        <v>60.65</v>
      </c>
      <c r="CW6" s="34" t="str">
        <f>IF(CW7="","",IF(CW7="-","【-】","【"&amp;SUBSTITUTE(TEXT(CW7,"#,##0.00"),"-","△")&amp;"】"))</f>
        <v>【59.15】</v>
      </c>
      <c r="CX6" s="35">
        <f>IF(CX7="",NA(),CX7)</f>
        <v>81.510000000000005</v>
      </c>
      <c r="CY6" s="35">
        <f t="shared" ref="CY6:DG6" si="11">IF(CY7="",NA(),CY7)</f>
        <v>83.47</v>
      </c>
      <c r="CZ6" s="35">
        <f t="shared" si="11"/>
        <v>84.4</v>
      </c>
      <c r="DA6" s="35">
        <f t="shared" si="11"/>
        <v>84.96</v>
      </c>
      <c r="DB6" s="35">
        <f t="shared" si="11"/>
        <v>86.14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262129</v>
      </c>
      <c r="D7" s="37">
        <v>47</v>
      </c>
      <c r="E7" s="37">
        <v>17</v>
      </c>
      <c r="F7" s="37">
        <v>5</v>
      </c>
      <c r="G7" s="37">
        <v>0</v>
      </c>
      <c r="H7" s="37" t="s">
        <v>109</v>
      </c>
      <c r="I7" s="37" t="s">
        <v>110</v>
      </c>
      <c r="J7" s="37" t="s">
        <v>111</v>
      </c>
      <c r="K7" s="37" t="s">
        <v>112</v>
      </c>
      <c r="L7" s="37" t="s">
        <v>113</v>
      </c>
      <c r="M7" s="37"/>
      <c r="N7" s="38" t="s">
        <v>114</v>
      </c>
      <c r="O7" s="38" t="s">
        <v>115</v>
      </c>
      <c r="P7" s="38">
        <v>12.02</v>
      </c>
      <c r="Q7" s="38">
        <v>96.56</v>
      </c>
      <c r="R7" s="38">
        <v>3137</v>
      </c>
      <c r="S7" s="38">
        <v>56821</v>
      </c>
      <c r="T7" s="38">
        <v>501.43</v>
      </c>
      <c r="U7" s="38">
        <v>113.32</v>
      </c>
      <c r="V7" s="38">
        <v>6773</v>
      </c>
      <c r="W7" s="38">
        <v>2.83</v>
      </c>
      <c r="X7" s="38">
        <v>2393.29</v>
      </c>
      <c r="Y7" s="38">
        <v>70.02</v>
      </c>
      <c r="Z7" s="38">
        <v>69.739999999999995</v>
      </c>
      <c r="AA7" s="38">
        <v>75.650000000000006</v>
      </c>
      <c r="AB7" s="38">
        <v>56.13</v>
      </c>
      <c r="AC7" s="38">
        <v>44.97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1839.19</v>
      </c>
      <c r="BG7" s="38">
        <v>1758.62</v>
      </c>
      <c r="BH7" s="38">
        <v>1532.81</v>
      </c>
      <c r="BI7" s="38">
        <v>1414.71</v>
      </c>
      <c r="BJ7" s="38">
        <v>2032.63</v>
      </c>
      <c r="BK7" s="38">
        <v>1197.82</v>
      </c>
      <c r="BL7" s="38">
        <v>1126.77</v>
      </c>
      <c r="BM7" s="38">
        <v>1044.8</v>
      </c>
      <c r="BN7" s="38">
        <v>1081.8</v>
      </c>
      <c r="BO7" s="38">
        <v>974.93</v>
      </c>
      <c r="BP7" s="38">
        <v>914.53</v>
      </c>
      <c r="BQ7" s="38">
        <v>38.5</v>
      </c>
      <c r="BR7" s="38">
        <v>34.49</v>
      </c>
      <c r="BS7" s="38">
        <v>36.6</v>
      </c>
      <c r="BT7" s="38">
        <v>37.81</v>
      </c>
      <c r="BU7" s="38">
        <v>38.44</v>
      </c>
      <c r="BV7" s="38">
        <v>51.03</v>
      </c>
      <c r="BW7" s="38">
        <v>50.9</v>
      </c>
      <c r="BX7" s="38">
        <v>50.82</v>
      </c>
      <c r="BY7" s="38">
        <v>52.19</v>
      </c>
      <c r="BZ7" s="38">
        <v>55.32</v>
      </c>
      <c r="CA7" s="38">
        <v>55.73</v>
      </c>
      <c r="CB7" s="38">
        <v>369.55</v>
      </c>
      <c r="CC7" s="38">
        <v>416.17</v>
      </c>
      <c r="CD7" s="38">
        <v>437.6</v>
      </c>
      <c r="CE7" s="38">
        <v>427.29</v>
      </c>
      <c r="CF7" s="38">
        <v>418.08</v>
      </c>
      <c r="CG7" s="38">
        <v>289.60000000000002</v>
      </c>
      <c r="CH7" s="38">
        <v>293.27</v>
      </c>
      <c r="CI7" s="38">
        <v>300.52</v>
      </c>
      <c r="CJ7" s="38">
        <v>296.14</v>
      </c>
      <c r="CK7" s="38">
        <v>283.17</v>
      </c>
      <c r="CL7" s="38">
        <v>276.77999999999997</v>
      </c>
      <c r="CM7" s="38">
        <v>58.06</v>
      </c>
      <c r="CN7" s="38">
        <v>58.34</v>
      </c>
      <c r="CO7" s="38">
        <v>57.99</v>
      </c>
      <c r="CP7" s="38">
        <v>57.77</v>
      </c>
      <c r="CQ7" s="38">
        <v>55.27</v>
      </c>
      <c r="CR7" s="38">
        <v>54.74</v>
      </c>
      <c r="CS7" s="38">
        <v>53.78</v>
      </c>
      <c r="CT7" s="38">
        <v>53.24</v>
      </c>
      <c r="CU7" s="38">
        <v>52.31</v>
      </c>
      <c r="CV7" s="38">
        <v>60.65</v>
      </c>
      <c r="CW7" s="38">
        <v>59.15</v>
      </c>
      <c r="CX7" s="38">
        <v>81.510000000000005</v>
      </c>
      <c r="CY7" s="38">
        <v>83.47</v>
      </c>
      <c r="CZ7" s="38">
        <v>84.4</v>
      </c>
      <c r="DA7" s="38">
        <v>84.96</v>
      </c>
      <c r="DB7" s="38">
        <v>86.14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2018-02-09T01:37:36Z</cp:lastPrinted>
  <dcterms:modified xsi:type="dcterms:W3CDTF">2018-02-26T04:06:02Z</dcterms:modified>
</cp:coreProperties>
</file>