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AL8" i="4"/>
  <c r="I8" i="4"/>
  <c r="B8" i="4"/>
  <c r="C10" i="5" l="1"/>
  <c r="D10" i="5"/>
  <c r="E10" i="5"/>
  <c r="B10" i="5"/>
</calcChain>
</file>

<file path=xl/sharedStrings.xml><?xml version="1.0" encoding="utf-8"?>
<sst xmlns="http://schemas.openxmlformats.org/spreadsheetml/2006/main" count="251" uniqueCount="124">
  <si>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</si>
  <si>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</si>
  <si>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</si>
  <si>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</si>
  <si>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</si>
  <si>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</si>
  <si>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</si>
  <si>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</si>
  <si>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</si>
  <si>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</si>
  <si>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</si>
  <si>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</si>
  <si>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</si>
  <si>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</si>
  <si>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</si>
  <si>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</si>
  <si>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</si>
  <si>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</si>
  <si>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</si>
  <si>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</si>
  <si>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</si>
  <si>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</si>
  <si>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</si>
  <si>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</si>
  <si>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</si>
  <si>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</si>
  <si>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</si>
  <si>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</si>
  <si>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</si>
  <si>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</si>
  <si>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</si>
  <si>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</si>
  <si>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</si>
  <si>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</si>
  <si>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</si>
  <si>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</si>
  <si>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</si>
  <si>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</si>
  <si>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</si>
  <si>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</si>
  <si>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</si>
  <si>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</si>
  <si>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</si>
  <si>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</si>
  <si>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</si>
  <si>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</si>
  <si>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</si>
  <si>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</si>
  <si>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</si>
  <si>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</si>
  <si>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</si>
  <si>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</si>
  <si>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</si>
  <si>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</si>
  <si>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</si>
  <si>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</si>
  <si>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</si>
  <si>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</si>
  <si>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</si>
  <si>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</si>
  <si>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</si>
  <si>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</si>
  <si>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</si>
  <si>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</si>
  <si>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</si>
  <si>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</si>
  <si>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</si>
  <si>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</si>
  <si>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</si>
  <si>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</si>
  <si>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</si>
  <si>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</si>
  <si>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</si>
  <si>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</si>
  <si>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</si>
  <si>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</si>
  <si>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</si>
  <si>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</si>
  <si>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</si>
  <si>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</si>
  <si>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</si>
  <si>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</si>
  <si>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</si>
  <si>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</si>
  <si>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</si>
  <si>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</si>
  <si>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</si>
  <si>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</si>
  <si>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</si>
  <si>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</si>
  <si>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</si>
  <si>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</si>
  <si>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</si>
  <si>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</si>
  <si>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</si>
  <si>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</si>
  <si>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</si>
  <si>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</si>
  <si>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</si>
  <si>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</si>
  <si>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</si>
  <si>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</si>
  <si>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</si>
  <si>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</si>
  <si>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</si>
  <si>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</si>
  <si>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</si>
  <si>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</si>
  <si>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京丹後市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</si>
  <si>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</si>
  <si>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</si>
  <si>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</si>
  <si>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</si>
  <si>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</si>
  <si>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</si>
  <si>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</si>
  <si>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</si>
  <si>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</si>
  <si>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</si>
  <si>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</si>
  <si>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</si>
  <si>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rPr>
        <sz val="14"/>
        <color theme="1"/>
        <rFont val="ＭＳ ゴシック"/>
        <family val="3"/>
        <charset val="128"/>
      </rPr>
      <t>　市の浄化槽設置事業及び個人から市へ寄附を受けた浄化槽に係る事業です。整備率は40%、水洗化率は100%です。
　隔月検針の開始に伴い使用料収入が減少しましたが、収益的収支比率は、98%ではあるものの、収入の多くは一般会計からの繰入金に依存しています。</t>
    </r>
    <r>
      <rPr>
        <sz val="11"/>
        <color theme="1"/>
        <rFont val="ＭＳ ゴシック"/>
        <family val="3"/>
        <charset val="128"/>
      </rPr>
      <t xml:space="preserve">
　</t>
    </r>
    <r>
      <rPr>
        <sz val="14"/>
        <color theme="1"/>
        <rFont val="ＭＳ ゴシック"/>
        <family val="3"/>
        <charset val="128"/>
      </rPr>
      <t>汚水処理原価が類似団体平均値より高く、上昇傾向にあることから更なる費用の縮減が必要です。
　市が年80基前後の浄化槽を設置するにあたり財源を補助金と起債によって賄っているため、企業債残高対事業規模比率が年々上昇しており、今後、市設置の数が一定落ち着けば比率は減少すると見込まれます。</t>
    </r>
    <rPh sb="12" eb="14">
      <t>コジン</t>
    </rPh>
    <rPh sb="57" eb="58">
      <t>カク</t>
    </rPh>
    <rPh sb="58" eb="59">
      <t>ヅキ</t>
    </rPh>
    <rPh sb="59" eb="61">
      <t>ケンシン</t>
    </rPh>
    <rPh sb="62" eb="64">
      <t>カイシ</t>
    </rPh>
    <rPh sb="65" eb="66">
      <t>トモナ</t>
    </rPh>
    <rPh sb="67" eb="70">
      <t>シヨウリョウ</t>
    </rPh>
    <rPh sb="70" eb="72">
      <t>シュウニュウ</t>
    </rPh>
    <rPh sb="73" eb="75">
      <t>ゲンショウ</t>
    </rPh>
    <phoneticPr fontId="4"/>
  </si>
  <si>
    <t>　市へ寄附を受けた浄化槽については、経過年数が経っているものが多く、施設の機能停止とならないよう、点検結果に基づき早期の修繕を行います。</t>
    <phoneticPr fontId="4"/>
  </si>
  <si>
    <t>　浄化槽の管理費に対して、使用料収入の割合は4割程度であり、使用料の改定と維持管理費の効率化により収支改善を図っていく必要があります。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</si>
</sst>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6"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734464"/>
        <c:axId val="1824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46734464"/>
        <c:axId val="182494720"/>
      </c:lineChart>
      <c:dateAx>
        <c:axId val="146734464"/>
        <c:scaling>
          <c:orientation val="minMax"/>
        </c:scaling>
        <c:delete val="1"/>
        <c:axPos val="b"/>
        <c:numFmt formatCode="ge" sourceLinked="1"/>
        <c:majorTickMark val="none"/>
        <c:minorTickMark val="none"/>
        <c:tickLblPos val="none"/>
        <c:crossAx val="182494720"/>
        <c:crosses val="autoZero"/>
        <c:auto val="1"/>
        <c:lblOffset val="100"/>
        <c:baseTimeUnit val="years"/>
      </c:dateAx>
      <c:valAx>
        <c:axId val="1824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42.75</c:v>
                </c:pt>
                <c:pt idx="1">
                  <c:v>43.09</c:v>
                </c:pt>
                <c:pt idx="2">
                  <c:v>42.87</c:v>
                </c:pt>
                <c:pt idx="3">
                  <c:v>43.64</c:v>
                </c:pt>
                <c:pt idx="4">
                  <c:v>39.799999999999997</c:v>
                </c:pt>
              </c:numCache>
            </c:numRef>
          </c:val>
        </c:ser>
        <c:dLbls>
          <c:showLegendKey val="0"/>
          <c:showVal val="0"/>
          <c:showCatName val="0"/>
          <c:showSerName val="0"/>
          <c:showPercent val="0"/>
          <c:showBubbleSize val="0"/>
        </c:dLbls>
        <c:gapWidth val="150"/>
        <c:axId val="186019840"/>
        <c:axId val="18602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186019840"/>
        <c:axId val="186021760"/>
      </c:lineChart>
      <c:dateAx>
        <c:axId val="186019840"/>
        <c:scaling>
          <c:orientation val="minMax"/>
        </c:scaling>
        <c:delete val="1"/>
        <c:axPos val="b"/>
        <c:numFmt formatCode="ge" sourceLinked="1"/>
        <c:majorTickMark val="none"/>
        <c:minorTickMark val="none"/>
        <c:tickLblPos val="none"/>
        <c:crossAx val="186021760"/>
        <c:crosses val="autoZero"/>
        <c:auto val="1"/>
        <c:lblOffset val="100"/>
        <c:baseTimeUnit val="years"/>
      </c:dateAx>
      <c:valAx>
        <c:axId val="1860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86060160"/>
        <c:axId val="18607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186060160"/>
        <c:axId val="186070528"/>
      </c:lineChart>
      <c:dateAx>
        <c:axId val="186060160"/>
        <c:scaling>
          <c:orientation val="minMax"/>
        </c:scaling>
        <c:delete val="1"/>
        <c:axPos val="b"/>
        <c:numFmt formatCode="ge" sourceLinked="1"/>
        <c:majorTickMark val="none"/>
        <c:minorTickMark val="none"/>
        <c:tickLblPos val="none"/>
        <c:crossAx val="186070528"/>
        <c:crosses val="autoZero"/>
        <c:auto val="1"/>
        <c:lblOffset val="100"/>
        <c:baseTimeUnit val="years"/>
      </c:dateAx>
      <c:valAx>
        <c:axId val="1860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115.22</c:v>
                </c:pt>
                <c:pt idx="1">
                  <c:v>90.61</c:v>
                </c:pt>
                <c:pt idx="2">
                  <c:v>86.35</c:v>
                </c:pt>
                <c:pt idx="3">
                  <c:v>98.28</c:v>
                </c:pt>
                <c:pt idx="4">
                  <c:v>97.85</c:v>
                </c:pt>
              </c:numCache>
            </c:numRef>
          </c:val>
        </c:ser>
        <c:dLbls>
          <c:showLegendKey val="0"/>
          <c:showVal val="0"/>
          <c:showCatName val="0"/>
          <c:showSerName val="0"/>
          <c:showPercent val="0"/>
          <c:showBubbleSize val="0"/>
        </c:dLbls>
        <c:gapWidth val="150"/>
        <c:axId val="182512640"/>
        <c:axId val="1827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512640"/>
        <c:axId val="182715520"/>
      </c:lineChart>
      <c:dateAx>
        <c:axId val="182512640"/>
        <c:scaling>
          <c:orientation val="minMax"/>
        </c:scaling>
        <c:delete val="1"/>
        <c:axPos val="b"/>
        <c:numFmt formatCode="ge" sourceLinked="1"/>
        <c:majorTickMark val="none"/>
        <c:minorTickMark val="none"/>
        <c:tickLblPos val="none"/>
        <c:crossAx val="182715520"/>
        <c:crosses val="autoZero"/>
        <c:auto val="1"/>
        <c:lblOffset val="100"/>
        <c:baseTimeUnit val="years"/>
      </c:dateAx>
      <c:valAx>
        <c:axId val="1827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930048"/>
        <c:axId val="1829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930048"/>
        <c:axId val="182944512"/>
      </c:lineChart>
      <c:dateAx>
        <c:axId val="182930048"/>
        <c:scaling>
          <c:orientation val="minMax"/>
        </c:scaling>
        <c:delete val="1"/>
        <c:axPos val="b"/>
        <c:numFmt formatCode="ge" sourceLinked="1"/>
        <c:majorTickMark val="none"/>
        <c:minorTickMark val="none"/>
        <c:tickLblPos val="none"/>
        <c:crossAx val="182944512"/>
        <c:crosses val="autoZero"/>
        <c:auto val="1"/>
        <c:lblOffset val="100"/>
        <c:baseTimeUnit val="years"/>
      </c:dateAx>
      <c:valAx>
        <c:axId val="1829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970624"/>
        <c:axId val="18297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970624"/>
        <c:axId val="182972800"/>
      </c:lineChart>
      <c:dateAx>
        <c:axId val="182970624"/>
        <c:scaling>
          <c:orientation val="minMax"/>
        </c:scaling>
        <c:delete val="1"/>
        <c:axPos val="b"/>
        <c:numFmt formatCode="ge" sourceLinked="1"/>
        <c:majorTickMark val="none"/>
        <c:minorTickMark val="none"/>
        <c:tickLblPos val="none"/>
        <c:crossAx val="182972800"/>
        <c:crosses val="autoZero"/>
        <c:auto val="1"/>
        <c:lblOffset val="100"/>
        <c:baseTimeUnit val="years"/>
      </c:dateAx>
      <c:valAx>
        <c:axId val="1829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699136"/>
        <c:axId val="1847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699136"/>
        <c:axId val="184729984"/>
      </c:lineChart>
      <c:dateAx>
        <c:axId val="184699136"/>
        <c:scaling>
          <c:orientation val="minMax"/>
        </c:scaling>
        <c:delete val="1"/>
        <c:axPos val="b"/>
        <c:numFmt formatCode="ge" sourceLinked="1"/>
        <c:majorTickMark val="none"/>
        <c:minorTickMark val="none"/>
        <c:tickLblPos val="none"/>
        <c:crossAx val="184729984"/>
        <c:crosses val="autoZero"/>
        <c:auto val="1"/>
        <c:lblOffset val="100"/>
        <c:baseTimeUnit val="years"/>
      </c:dateAx>
      <c:valAx>
        <c:axId val="1847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752000"/>
        <c:axId val="1847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752000"/>
        <c:axId val="184754176"/>
      </c:lineChart>
      <c:dateAx>
        <c:axId val="184752000"/>
        <c:scaling>
          <c:orientation val="minMax"/>
        </c:scaling>
        <c:delete val="1"/>
        <c:axPos val="b"/>
        <c:numFmt formatCode="ge" sourceLinked="1"/>
        <c:majorTickMark val="none"/>
        <c:minorTickMark val="none"/>
        <c:tickLblPos val="none"/>
        <c:crossAx val="184754176"/>
        <c:crosses val="autoZero"/>
        <c:auto val="1"/>
        <c:lblOffset val="100"/>
        <c:baseTimeUnit val="years"/>
      </c:dateAx>
      <c:valAx>
        <c:axId val="1847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794.41</c:v>
                </c:pt>
                <c:pt idx="1">
                  <c:v>868</c:v>
                </c:pt>
                <c:pt idx="2">
                  <c:v>1033.83</c:v>
                </c:pt>
                <c:pt idx="3">
                  <c:v>1100.56</c:v>
                </c:pt>
                <c:pt idx="4">
                  <c:v>1795.37</c:v>
                </c:pt>
              </c:numCache>
            </c:numRef>
          </c:val>
        </c:ser>
        <c:dLbls>
          <c:showLegendKey val="0"/>
          <c:showVal val="0"/>
          <c:showCatName val="0"/>
          <c:showSerName val="0"/>
          <c:showPercent val="0"/>
          <c:showBubbleSize val="0"/>
        </c:dLbls>
        <c:gapWidth val="150"/>
        <c:axId val="184796672"/>
        <c:axId val="18479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84796672"/>
        <c:axId val="184798592"/>
      </c:lineChart>
      <c:dateAx>
        <c:axId val="184796672"/>
        <c:scaling>
          <c:orientation val="minMax"/>
        </c:scaling>
        <c:delete val="1"/>
        <c:axPos val="b"/>
        <c:numFmt formatCode="ge" sourceLinked="1"/>
        <c:majorTickMark val="none"/>
        <c:minorTickMark val="none"/>
        <c:tickLblPos val="none"/>
        <c:crossAx val="184798592"/>
        <c:crosses val="autoZero"/>
        <c:auto val="1"/>
        <c:lblOffset val="100"/>
        <c:baseTimeUnit val="years"/>
      </c:dateAx>
      <c:valAx>
        <c:axId val="1847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35.770000000000003</c:v>
                </c:pt>
                <c:pt idx="1">
                  <c:v>32.94</c:v>
                </c:pt>
                <c:pt idx="2">
                  <c:v>28.86</c:v>
                </c:pt>
                <c:pt idx="3">
                  <c:v>28.03</c:v>
                </c:pt>
                <c:pt idx="4">
                  <c:v>25.33</c:v>
                </c:pt>
              </c:numCache>
            </c:numRef>
          </c:val>
        </c:ser>
        <c:dLbls>
          <c:showLegendKey val="0"/>
          <c:showVal val="0"/>
          <c:showCatName val="0"/>
          <c:showSerName val="0"/>
          <c:showPercent val="0"/>
          <c:showBubbleSize val="0"/>
        </c:dLbls>
        <c:gapWidth val="150"/>
        <c:axId val="184902784"/>
        <c:axId val="18490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84902784"/>
        <c:axId val="184904704"/>
      </c:lineChart>
      <c:dateAx>
        <c:axId val="184902784"/>
        <c:scaling>
          <c:orientation val="minMax"/>
        </c:scaling>
        <c:delete val="1"/>
        <c:axPos val="b"/>
        <c:numFmt formatCode="ge" sourceLinked="1"/>
        <c:majorTickMark val="none"/>
        <c:minorTickMark val="none"/>
        <c:tickLblPos val="none"/>
        <c:crossAx val="184904704"/>
        <c:crosses val="autoZero"/>
        <c:auto val="1"/>
        <c:lblOffset val="100"/>
        <c:baseTimeUnit val="years"/>
      </c:dateAx>
      <c:valAx>
        <c:axId val="1849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0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395.87</c:v>
                </c:pt>
                <c:pt idx="1">
                  <c:v>431.89</c:v>
                </c:pt>
                <c:pt idx="2">
                  <c:v>432.83</c:v>
                </c:pt>
                <c:pt idx="3">
                  <c:v>443.16</c:v>
                </c:pt>
                <c:pt idx="4">
                  <c:v>491.02</c:v>
                </c:pt>
              </c:numCache>
            </c:numRef>
          </c:val>
        </c:ser>
        <c:dLbls>
          <c:showLegendKey val="0"/>
          <c:showVal val="0"/>
          <c:showCatName val="0"/>
          <c:showSerName val="0"/>
          <c:showPercent val="0"/>
          <c:showBubbleSize val="0"/>
        </c:dLbls>
        <c:gapWidth val="150"/>
        <c:axId val="184934784"/>
        <c:axId val="18493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84934784"/>
        <c:axId val="184936704"/>
      </c:lineChart>
      <c:dateAx>
        <c:axId val="184934784"/>
        <c:scaling>
          <c:orientation val="minMax"/>
        </c:scaling>
        <c:delete val="1"/>
        <c:axPos val="b"/>
        <c:numFmt formatCode="ge" sourceLinked="1"/>
        <c:majorTickMark val="none"/>
        <c:minorTickMark val="none"/>
        <c:tickLblPos val="none"/>
        <c:crossAx val="184936704"/>
        <c:crosses val="autoZero"/>
        <c:auto val="1"/>
        <c:lblOffset val="100"/>
        <c:baseTimeUnit val="years"/>
      </c:dateAx>
      <c:valAx>
        <c:axId val="1849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3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京都府　京丹後市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下水道事業</v>
      </c>
      <c r="J8" s="73"/>
      <c r="K8" s="73"/>
      <c r="L8" s="73"/>
      <c r="M8" s="73"/>
      <c r="N8" s="73"/>
      <c r="O8" s="73"/>
      <c r="P8" s="73" t="str">
        <f>データ!K6</f>
        <v>特定地域生活排水処理</v>
      </c>
      <c r="Q8" s="73"/>
      <c r="R8" s="73"/>
      <c r="S8" s="73"/>
      <c r="T8" s="73"/>
      <c r="U8" s="73"/>
      <c r="V8" s="73"/>
      <c r="W8" s="73" t="str">
        <f>データ!L6</f>
        <v>K3</v>
      </c>
      <c r="X8" s="73"/>
      <c r="Y8" s="73"/>
      <c r="Z8" s="73"/>
      <c r="AA8" s="73"/>
      <c r="AB8" s="73"/>
      <c r="AC8" s="73"/>
      <c r="AD8" s="74" t="s">
        <v>120</v>
      </c>
      <c r="AE8" s="74"/>
      <c r="AF8" s="74"/>
      <c r="AG8" s="74"/>
      <c r="AH8" s="74"/>
      <c r="AI8" s="74"/>
      <c r="AJ8" s="74"/>
      <c r="AK8" s="4"/>
      <c r="AL8" s="68">
        <f>データ!S6</f>
        <v>56821</v>
      </c>
      <c r="AM8" s="68"/>
      <c r="AN8" s="68"/>
      <c r="AO8" s="68"/>
      <c r="AP8" s="68"/>
      <c r="AQ8" s="68"/>
      <c r="AR8" s="68"/>
      <c r="AS8" s="68"/>
      <c r="AT8" s="67">
        <f>データ!T6</f>
        <v>501.43</v>
      </c>
      <c r="AU8" s="67"/>
      <c r="AV8" s="67"/>
      <c r="AW8" s="67"/>
      <c r="AX8" s="67"/>
      <c r="AY8" s="67"/>
      <c r="AZ8" s="67"/>
      <c r="BA8" s="67"/>
      <c r="BB8" s="67">
        <f>データ!U6</f>
        <v>113.32</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6.62</v>
      </c>
      <c r="Q10" s="67"/>
      <c r="R10" s="67"/>
      <c r="S10" s="67"/>
      <c r="T10" s="67"/>
      <c r="U10" s="67"/>
      <c r="V10" s="67"/>
      <c r="W10" s="67">
        <f>データ!Q6</f>
        <v>100</v>
      </c>
      <c r="X10" s="67"/>
      <c r="Y10" s="67"/>
      <c r="Z10" s="67"/>
      <c r="AA10" s="67"/>
      <c r="AB10" s="67"/>
      <c r="AC10" s="67"/>
      <c r="AD10" s="68">
        <f>データ!R6</f>
        <v>3137</v>
      </c>
      <c r="AE10" s="68"/>
      <c r="AF10" s="68"/>
      <c r="AG10" s="68"/>
      <c r="AH10" s="68"/>
      <c r="AI10" s="68"/>
      <c r="AJ10" s="68"/>
      <c r="AK10" s="2"/>
      <c r="AL10" s="68">
        <f>データ!V6</f>
        <v>3730</v>
      </c>
      <c r="AM10" s="68"/>
      <c r="AN10" s="68"/>
      <c r="AO10" s="68"/>
      <c r="AP10" s="68"/>
      <c r="AQ10" s="68"/>
      <c r="AR10" s="68"/>
      <c r="AS10" s="68"/>
      <c r="AT10" s="67">
        <f>データ!W6</f>
        <v>11.3</v>
      </c>
      <c r="AU10" s="67"/>
      <c r="AV10" s="67"/>
      <c r="AW10" s="67"/>
      <c r="AX10" s="67"/>
      <c r="AY10" s="67"/>
      <c r="AZ10" s="67"/>
      <c r="BA10" s="67"/>
      <c r="BB10" s="67">
        <f>データ!X6</f>
        <v>330.09</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1"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1"/>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1"/>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1"/>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1"/>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1"/>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1"/>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1"/>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1"/>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1"/>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1"/>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1"/>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1"/>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1"/>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1"/>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1"/>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1"/>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1"/>
      <c r="BM33" s="49"/>
      <c r="BN33" s="49"/>
      <c r="BO33" s="49"/>
      <c r="BP33" s="49"/>
      <c r="BQ33" s="49"/>
      <c r="BR33" s="49"/>
      <c r="BS33" s="49"/>
      <c r="BT33" s="49"/>
      <c r="BU33" s="49"/>
      <c r="BV33" s="49"/>
      <c r="BW33" s="49"/>
      <c r="BX33" s="49"/>
      <c r="BY33" s="49"/>
      <c r="BZ33" s="50"/>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51"/>
      <c r="BM34" s="49"/>
      <c r="BN34" s="49"/>
      <c r="BO34" s="49"/>
      <c r="BP34" s="49"/>
      <c r="BQ34" s="49"/>
      <c r="BR34" s="49"/>
      <c r="BS34" s="49"/>
      <c r="BT34" s="49"/>
      <c r="BU34" s="49"/>
      <c r="BV34" s="49"/>
      <c r="BW34" s="49"/>
      <c r="BX34" s="49"/>
      <c r="BY34" s="49"/>
      <c r="BZ34" s="50"/>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51"/>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1"/>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1"/>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1"/>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1"/>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1"/>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1"/>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1"/>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1"/>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1"/>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1"/>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1"/>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1"/>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1"/>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1"/>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1"/>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1"/>
      <c r="BM55" s="49"/>
      <c r="BN55" s="49"/>
      <c r="BO55" s="49"/>
      <c r="BP55" s="49"/>
      <c r="BQ55" s="49"/>
      <c r="BR55" s="49"/>
      <c r="BS55" s="49"/>
      <c r="BT55" s="49"/>
      <c r="BU55" s="49"/>
      <c r="BV55" s="49"/>
      <c r="BW55" s="49"/>
      <c r="BX55" s="49"/>
      <c r="BY55" s="49"/>
      <c r="BZ55" s="50"/>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51"/>
      <c r="BM56" s="49"/>
      <c r="BN56" s="49"/>
      <c r="BO56" s="49"/>
      <c r="BP56" s="49"/>
      <c r="BQ56" s="49"/>
      <c r="BR56" s="49"/>
      <c r="BS56" s="49"/>
      <c r="BT56" s="49"/>
      <c r="BU56" s="49"/>
      <c r="BV56" s="49"/>
      <c r="BW56" s="49"/>
      <c r="BX56" s="49"/>
      <c r="BY56" s="49"/>
      <c r="BZ56" s="50"/>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1"/>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1"/>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49"/>
      <c r="BN59" s="49"/>
      <c r="BO59" s="49"/>
      <c r="BP59" s="49"/>
      <c r="BQ59" s="49"/>
      <c r="BR59" s="49"/>
      <c r="BS59" s="49"/>
      <c r="BT59" s="49"/>
      <c r="BU59" s="49"/>
      <c r="BV59" s="49"/>
      <c r="BW59" s="49"/>
      <c r="BX59" s="49"/>
      <c r="BY59" s="49"/>
      <c r="BZ59" s="50"/>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51"/>
      <c r="BM60" s="49"/>
      <c r="BN60" s="49"/>
      <c r="BO60" s="49"/>
      <c r="BP60" s="49"/>
      <c r="BQ60" s="49"/>
      <c r="BR60" s="49"/>
      <c r="BS60" s="49"/>
      <c r="BT60" s="49"/>
      <c r="BU60" s="49"/>
      <c r="BV60" s="49"/>
      <c r="BW60" s="49"/>
      <c r="BX60" s="49"/>
      <c r="BY60" s="49"/>
      <c r="BZ60" s="50"/>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51"/>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1"/>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51"/>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51"/>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51"/>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51"/>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51"/>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51"/>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51"/>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51"/>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51"/>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51"/>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51"/>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51"/>
      <c r="BM78" s="49"/>
      <c r="BN78" s="49"/>
      <c r="BO78" s="49"/>
      <c r="BP78" s="49"/>
      <c r="BQ78" s="49"/>
      <c r="BR78" s="49"/>
      <c r="BS78" s="49"/>
      <c r="BT78" s="49"/>
      <c r="BU78" s="49"/>
      <c r="BV78" s="49"/>
      <c r="BW78" s="49"/>
      <c r="BX78" s="49"/>
      <c r="BY78" s="49"/>
      <c r="BZ78" s="50"/>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51"/>
      <c r="BM79" s="49"/>
      <c r="BN79" s="49"/>
      <c r="BO79" s="49"/>
      <c r="BP79" s="49"/>
      <c r="BQ79" s="49"/>
      <c r="BR79" s="49"/>
      <c r="BS79" s="49"/>
      <c r="BT79" s="49"/>
      <c r="BU79" s="49"/>
      <c r="BV79" s="49"/>
      <c r="BW79" s="49"/>
      <c r="BX79" s="49"/>
      <c r="BY79" s="49"/>
      <c r="BZ79" s="50"/>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51"/>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51"/>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8" t="s">
        <v>65</v>
      </c>
      <c r="I3" s="79"/>
      <c r="J3" s="79"/>
      <c r="K3" s="79"/>
      <c r="L3" s="79"/>
      <c r="M3" s="79"/>
      <c r="N3" s="79"/>
      <c r="O3" s="79"/>
      <c r="P3" s="79"/>
      <c r="Q3" s="79"/>
      <c r="R3" s="79"/>
      <c r="S3" s="79"/>
      <c r="T3" s="79"/>
      <c r="U3" s="79"/>
      <c r="V3" s="79"/>
      <c r="W3" s="79"/>
      <c r="X3" s="80"/>
      <c r="Y3" s="84" t="s">
        <v>66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67</v>
      </c>
      <c r="B4" s="30"/>
      <c r="C4" s="30"/>
      <c r="D4" s="30"/>
      <c r="E4" s="30"/>
      <c r="F4" s="30"/>
      <c r="G4" s="30"/>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5"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5" s="36" customFormat="1" x14ac:dyDescent="0.15">
      <c r="A6" s="28" t="s">
        <v>107</v>
      </c>
      <c r="B6" s="33">
        <f>B7</f>
        <v>2016</v>
      </c>
      <c r="C6" s="33">
        <f t="shared" ref="C6:X6" si="3">C7</f>
        <v>262129</v>
      </c>
      <c r="D6" s="33">
        <f t="shared" si="3"/>
        <v>47</v>
      </c>
      <c r="E6" s="33">
        <f t="shared" si="3"/>
        <v>18</v>
      </c>
      <c r="F6" s="33">
        <f t="shared" si="3"/>
        <v>0</v>
      </c>
      <c r="G6" s="33">
        <f t="shared" si="3"/>
        <v>0</v>
      </c>
      <c r="H6" s="33" t="str">
        <f t="shared" si="3"/>
        <v>京都府　京丹後市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6.62</v>
      </c>
      <c r="Q6" s="34">
        <f t="shared" si="3"/>
        <v>100</v>
      </c>
      <c r="R6" s="34">
        <f t="shared" si="3"/>
        <v>3137</v>
      </c>
      <c r="S6" s="34">
        <f t="shared" si="3"/>
        <v>56821</v>
      </c>
      <c r="T6" s="34">
        <f t="shared" si="3"/>
        <v>501.43</v>
      </c>
      <c r="U6" s="34">
        <f t="shared" si="3"/>
        <v>113.32</v>
      </c>
      <c r="V6" s="34">
        <f t="shared" si="3"/>
        <v>3730</v>
      </c>
      <c r="W6" s="34">
        <f t="shared" si="3"/>
        <v>11.3</v>
      </c>
      <c r="X6" s="34">
        <f t="shared" si="3"/>
        <v>330.09</v>
      </c>
      <c r="Y6" s="35">
        <f>IF(Y7="",NA(),Y7)</f>
        <v>115.22</v>
      </c>
      <c r="Z6" s="35">
        <f t="shared" ref="Z6:AH6" si="4">IF(Z7="",NA(),Z7)</f>
        <v>90.61</v>
      </c>
      <c r="AA6" s="35">
        <f t="shared" si="4"/>
        <v>86.35</v>
      </c>
      <c r="AB6" s="35">
        <f t="shared" si="4"/>
        <v>98.28</v>
      </c>
      <c r="AC6" s="35">
        <f t="shared" si="4"/>
        <v>97.85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794.41</v>
      </c>
      <c r="BG6" s="35">
        <f t="shared" ref="BG6:BO6" si="7">IF(BG7="",NA(),BG7)</f>
        <v>868</v>
      </c>
      <c r="BH6" s="35">
        <f t="shared" si="7"/>
        <v>1033.83</v>
      </c>
      <c r="BI6" s="35">
        <f t="shared" si="7"/>
        <v>1100.56</v>
      </c>
      <c r="BJ6" s="35">
        <f t="shared" si="7"/>
        <v>1795.37</v>
      </c>
      <c r="BK6" s="35">
        <f t="shared" si="7"/>
        <v>430.64</v>
      </c>
      <c r="BL6" s="35">
        <f t="shared" si="7"/>
        <v>446.63</v>
      </c>
      <c r="BM6" s="35">
        <f t="shared" si="7"/>
        <v>416.91</v>
      </c>
      <c r="BN6" s="35">
        <f t="shared" si="7"/>
        <v>392.19</v>
      </c>
      <c r="BO6" s="35">
        <f t="shared" si="7"/>
        <v>413.5</v>
      </c>
      <c r="BP6" s="34" t="str">
        <f>IF(BP7="","",IF(BP7="-","【-】","【"&amp;SUBSTITUTE(TEXT(BP7,"#,##0.00"),"-","△")&amp;"】"))</f>
        <v>【346.13】</v>
      </c>
      <c r="BQ6" s="35">
        <f>IF(BQ7="",NA(),BQ7)</f>
        <v>35.770000000000003</v>
      </c>
      <c r="BR6" s="35">
        <f t="shared" ref="BR6:BZ6" si="8">IF(BR7="",NA(),BR7)</f>
        <v>32.94</v>
      </c>
      <c r="BS6" s="35">
        <f t="shared" si="8"/>
        <v>28.86</v>
      </c>
      <c r="BT6" s="35">
        <f t="shared" si="8"/>
        <v>28.03</v>
      </c>
      <c r="BU6" s="35">
        <f t="shared" si="8"/>
        <v>25.33</v>
      </c>
      <c r="BV6" s="35">
        <f t="shared" si="8"/>
        <v>58.78</v>
      </c>
      <c r="BW6" s="35">
        <f t="shared" si="8"/>
        <v>58.53</v>
      </c>
      <c r="BX6" s="35">
        <f t="shared" si="8"/>
        <v>57.93</v>
      </c>
      <c r="BY6" s="35">
        <f t="shared" si="8"/>
        <v>57.03</v>
      </c>
      <c r="BZ6" s="35">
        <f t="shared" si="8"/>
        <v>55.84</v>
      </c>
      <c r="CA6" s="34" t="str">
        <f>IF(CA7="","",IF(CA7="-","【-】","【"&amp;SUBSTITUTE(TEXT(CA7,"#,##0.00"),"-","△")&amp;"】"))</f>
        <v>【59.83】</v>
      </c>
      <c r="CB6" s="35">
        <f>IF(CB7="",NA(),CB7)</f>
        <v>395.87</v>
      </c>
      <c r="CC6" s="35">
        <f t="shared" ref="CC6:CK6" si="9">IF(CC7="",NA(),CC7)</f>
        <v>431.89</v>
      </c>
      <c r="CD6" s="35">
        <f t="shared" si="9"/>
        <v>432.83</v>
      </c>
      <c r="CE6" s="35">
        <f t="shared" si="9"/>
        <v>443.16</v>
      </c>
      <c r="CF6" s="35">
        <f t="shared" si="9"/>
        <v>491.02</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42.75</v>
      </c>
      <c r="CN6" s="35">
        <f t="shared" ref="CN6:CV6" si="10">IF(CN7="",NA(),CN7)</f>
        <v>43.09</v>
      </c>
      <c r="CO6" s="35">
        <f t="shared" si="10"/>
        <v>42.87</v>
      </c>
      <c r="CP6" s="35">
        <f t="shared" si="10"/>
        <v>43.64</v>
      </c>
      <c r="CQ6" s="35">
        <f t="shared" si="10"/>
        <v>39.799999999999997</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262129</v>
      </c>
      <c r="D7" s="37">
        <v>47</v>
      </c>
      <c r="E7" s="37">
        <v>18</v>
      </c>
      <c r="F7" s="37">
        <v>0</v>
      </c>
      <c r="G7" s="37">
        <v>0</v>
      </c>
      <c r="H7" s="37" t="s">
        <v>108</v>
      </c>
      <c r="I7" s="37" t="s">
        <v>109</v>
      </c>
      <c r="J7" s="37" t="s">
        <v>110</v>
      </c>
      <c r="K7" s="37" t="s">
        <v>111</v>
      </c>
      <c r="L7" s="37" t="s">
        <v>112</v>
      </c>
      <c r="M7" s="37"/>
      <c r="N7" s="38" t="s">
        <v>113</v>
      </c>
      <c r="O7" s="38" t="s">
        <v>114</v>
      </c>
      <c r="P7" s="38">
        <v>6.62</v>
      </c>
      <c r="Q7" s="38">
        <v>100</v>
      </c>
      <c r="R7" s="38">
        <v>3137</v>
      </c>
      <c r="S7" s="38">
        <v>56821</v>
      </c>
      <c r="T7" s="38">
        <v>501.43</v>
      </c>
      <c r="U7" s="38">
        <v>113.32</v>
      </c>
      <c r="V7" s="38">
        <v>3730</v>
      </c>
      <c r="W7" s="38">
        <v>11.3</v>
      </c>
      <c r="X7" s="38">
        <v>330.09</v>
      </c>
      <c r="Y7" s="38">
        <v>115.22</v>
      </c>
      <c r="Z7" s="38">
        <v>90.61</v>
      </c>
      <c r="AA7" s="38">
        <v>86.35</v>
      </c>
      <c r="AB7" s="38">
        <v>98.28</v>
      </c>
      <c r="AC7" s="38">
        <v>97.85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794.41</v>
      </c>
      <c r="BG7" s="38">
        <v>868</v>
      </c>
      <c r="BH7" s="38">
        <v>1033.83</v>
      </c>
      <c r="BI7" s="38">
        <v>1100.56</v>
      </c>
      <c r="BJ7" s="38">
        <v>1795.37</v>
      </c>
      <c r="BK7" s="38">
        <v>430.64</v>
      </c>
      <c r="BL7" s="38">
        <v>446.63</v>
      </c>
      <c r="BM7" s="38">
        <v>416.91</v>
      </c>
      <c r="BN7" s="38">
        <v>392.19</v>
      </c>
      <c r="BO7" s="38">
        <v>413.5</v>
      </c>
      <c r="BP7" s="38">
        <v>346.13</v>
      </c>
      <c r="BQ7" s="38">
        <v>35.770000000000003</v>
      </c>
      <c r="BR7" s="38">
        <v>32.94</v>
      </c>
      <c r="BS7" s="38">
        <v>28.86</v>
      </c>
      <c r="BT7" s="38">
        <v>28.03</v>
      </c>
      <c r="BU7" s="38">
        <v>25.33</v>
      </c>
      <c r="BV7" s="38">
        <v>58.78</v>
      </c>
      <c r="BW7" s="38">
        <v>58.53</v>
      </c>
      <c r="BX7" s="38">
        <v>57.93</v>
      </c>
      <c r="BY7" s="38">
        <v>57.03</v>
      </c>
      <c r="BZ7" s="38">
        <v>55.84</v>
      </c>
      <c r="CA7" s="38">
        <v>59.83</v>
      </c>
      <c r="CB7" s="38">
        <v>395.87</v>
      </c>
      <c r="CC7" s="38">
        <v>431.89</v>
      </c>
      <c r="CD7" s="38">
        <v>432.83</v>
      </c>
      <c r="CE7" s="38">
        <v>443.16</v>
      </c>
      <c r="CF7" s="38">
        <v>491.02</v>
      </c>
      <c r="CG7" s="38">
        <v>257.02999999999997</v>
      </c>
      <c r="CH7" s="38">
        <v>266.57</v>
      </c>
      <c r="CI7" s="38">
        <v>276.93</v>
      </c>
      <c r="CJ7" s="38">
        <v>283.73</v>
      </c>
      <c r="CK7" s="38">
        <v>287.57</v>
      </c>
      <c r="CL7" s="38">
        <v>268.69</v>
      </c>
      <c r="CM7" s="38">
        <v>42.75</v>
      </c>
      <c r="CN7" s="38">
        <v>43.09</v>
      </c>
      <c r="CO7" s="38">
        <v>42.87</v>
      </c>
      <c r="CP7" s="38">
        <v>43.64</v>
      </c>
      <c r="CQ7" s="38">
        <v>39.799999999999997</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113</v>
      </c>
      <c r="EF7" s="38" t="s">
        <v>113</v>
      </c>
      <c r="EG7" s="38" t="s">
        <v>113</v>
      </c>
      <c r="EH7" s="38" t="s">
        <v>113</v>
      </c>
      <c r="EI7" s="38" t="s">
        <v>113</v>
      </c>
      <c r="EJ7" s="38" t="s">
        <v>113</v>
      </c>
      <c r="EK7" s="38" t="s">
        <v>113</v>
      </c>
      <c r="EL7" s="38" t="s">
        <v>113</v>
      </c>
      <c r="EM7" s="38" t="s">
        <v>113</v>
      </c>
      <c r="EN7" s="38" t="s">
        <v>113</v>
      </c>
      <c r="EO7" s="38" t="s">
        <v>113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永美 崇志</cp:lastModifiedBy>
  <cp:lastPrinted>2018-02-14T05:20:51Z</cp:lastPrinted>
  <dcterms:modified xsi:type="dcterms:W3CDTF">2018-02-26T04:04:43Z</dcterms:modified>
</cp:coreProperties>
</file>