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HvMuu0wp+e2jdxfoiBdVO2mlhJ6vXTNHh6oBbO9OICjZcL/pNHnfwmVRZQPK/AHxa0Uev5cG2J2LrIsS5UBhA==" workbookSaltValue="BFHCb15Oq2mFZli+Qcgh/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N78" i="4"/>
  <c r="AE32" i="4"/>
  <c r="AE54" i="4"/>
  <c r="KU54" i="4"/>
  <c r="KU32" i="4"/>
  <c r="HG32" i="4"/>
  <c r="KF54" i="4"/>
  <c r="KF32" i="4"/>
  <c r="JJ78" i="4"/>
  <c r="GR54" i="4"/>
  <c r="GR32" i="4"/>
  <c r="EO78" i="4"/>
  <c r="DD54" i="4"/>
  <c r="DD32" i="4"/>
  <c r="U78" i="4"/>
  <c r="P54" i="4"/>
  <c r="P32" i="4"/>
  <c r="BZ78" i="4"/>
  <c r="BI32" i="4"/>
  <c r="LY54" i="4"/>
  <c r="LY32" i="4"/>
  <c r="LO78" i="4"/>
  <c r="IK54" i="4"/>
  <c r="IK32" i="4"/>
  <c r="GT78" i="4"/>
  <c r="EW54" i="4"/>
  <c r="EW32" i="4"/>
  <c r="BI54" i="4"/>
  <c r="GA78" i="4"/>
  <c r="EH54" i="4"/>
  <c r="EH32" i="4"/>
  <c r="BG78" i="4"/>
  <c r="AT54" i="4"/>
  <c r="AT32" i="4"/>
  <c r="LJ54" i="4"/>
  <c r="LJ32" i="4"/>
  <c r="KV78" i="4"/>
  <c r="HV54" i="4"/>
  <c r="HV32"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<sst xmlns="http://schemas.openxmlformats.org/spreadsheetml/2006/main" count="286" uniqueCount="151">
  <si>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</si>
  <si>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</si>
  <si>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</si>
  <si>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</si>
  <si>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</si>
  <si>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</si>
  <si>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</si>
  <si>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</si>
  <si>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</si>
  <si>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</si>
  <si>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</si>
  <si>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</si>
  <si>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</si>
  <si>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</si>
  <si>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</si>
  <si>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</si>
  <si>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</si>
  <si>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</si>
  <si>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</si>
  <si>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</si>
  <si>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</si>
  <si>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</si>
  <si>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</si>
  <si>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</si>
  <si>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</si>
  <si>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</si>
  <si>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</si>
  <si>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</si>
  <si>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</si>
  <si>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</si>
  <si>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</si>
  <si>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</si>
  <si>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</si>
  <si>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</si>
  <si>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</si>
  <si>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</si>
  <si>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</si>
  <si>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</si>
  <si>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</si>
  <si>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</si>
  <si>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</si>
  <si>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</si>
  <si>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</si>
  <si>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</si>
  <si>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</si>
  <si>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</si>
  <si>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</si>
  <si>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</si>
  <si>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</si>
  <si>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</si>
  <si>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</si>
  <si>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</si>
  <si>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</si>
  <si>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</si>
  <si>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</si>
  <si>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</si>
  <si>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</si>
  <si>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</si>
  <si>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</si>
  <si>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</si>
  <si>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</si>
  <si>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</si>
  <si>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</si>
  <si>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</si>
  <si>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</si>
  <si>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</si>
  <si>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</si>
  <si>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</si>
  <si>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</si>
  <si>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</si>
  <si>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</si>
  <si>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</si>
  <si>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</si>
  <si>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</si>
  <si>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</si>
  <si>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</si>
  <si>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</si>
  <si>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</si>
  <si>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</si>
  <si>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</si>
  <si>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</si>
  <si>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</si>
  <si>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</si>
  <si>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</si>
  <si>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</si>
  <si>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</si>
  <si>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</si>
  <si>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</si>
  <si>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</si>
  <si>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</si>
  <si>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</si>
  <si>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</si>
  <si>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</si>
  <si>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</si>
  <si>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</si>
  <si>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</si>
  <si>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</si>
  <si>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</si>
  <si>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</si>
  <si>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</si>
  <si>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</si>
  <si>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</si>
  <si>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</si>
  <si>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</si>
  <si>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</si>
  <si>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</si>
  <si>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</si>
  <si>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</si>
  <si>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</si>
  <si>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</si>
  <si>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</si>
  <si>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</si>
  <si>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</si>
  <si>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</si>
  <si>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</si>
  <si>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</si>
  <si>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</si>
  <si>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</si>
  <si>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</si>
  <si>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</si>
  <si>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</si>
  <si>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</si>
  <si>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</si>
  <si>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</si>
  <si>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</si>
  <si>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</si>
  <si>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</si>
  <si>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</si>
  <si>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</si>
  <si>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</si>
  <si>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</si>
  <si>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</si>
  <si>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</si>
  <si>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非設置</t>
  </si>
  <si>
    <t>直営</t>
  </si>
  <si>
    <t>対象</t>
  </si>
  <si>
    <t>ド 訓</t>
  </si>
  <si>
    <t>救 臨 へ</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</si>
  <si>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</si>
  <si>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</si>
  <si>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</si>
  <si>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</si>
  <si>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</si>
  <si>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</si>
  <si>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</si>
  <si>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</si>
  <si>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</si>
  <si>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地域にはかかりつけ医となる診療所が極めて少なく、当院が地域住民のかかりつけ医としての役割を持ちながら急性期から慢性期医療、さらには在宅医療まで幅広く医療を提供できる医療機能を維持し、引き続き地域住民の健康と安心を守る地域づくりの拠点施設としての役割を果たしながら、医療ニーズに応える努力を行っている。</t>
    <rPh sb="1" eb="2">
      <t>トウ</t>
    </rPh>
    <rPh sb="2" eb="4">
      <t>チイキ</t>
    </rPh>
    <rPh sb="11" eb="12">
      <t>イ</t>
    </rPh>
    <rPh sb="15" eb="17">
      <t>シンリョウ</t>
    </rPh>
    <rPh sb="17" eb="18">
      <t>ショ</t>
    </rPh>
    <rPh sb="19" eb="20">
      <t>キワ</t>
    </rPh>
    <rPh sb="22" eb="23">
      <t>スク</t>
    </rPh>
    <rPh sb="26" eb="28">
      <t>トウイン</t>
    </rPh>
    <rPh sb="29" eb="31">
      <t>チイキ</t>
    </rPh>
    <rPh sb="31" eb="33">
      <t>ジュウミン</t>
    </rPh>
    <rPh sb="39" eb="40">
      <t>イ</t>
    </rPh>
    <rPh sb="44" eb="46">
      <t>ヤクワリ</t>
    </rPh>
    <rPh sb="47" eb="48">
      <t>モ</t>
    </rPh>
    <rPh sb="52" eb="55">
      <t>キュウセイキ</t>
    </rPh>
    <rPh sb="57" eb="60">
      <t>マンセイキ</t>
    </rPh>
    <rPh sb="60" eb="62">
      <t>イリョウ</t>
    </rPh>
    <rPh sb="67" eb="69">
      <t>ザイタク</t>
    </rPh>
    <rPh sb="69" eb="71">
      <t>イリョウ</t>
    </rPh>
    <rPh sb="73" eb="75">
      <t>ハバヒロ</t>
    </rPh>
    <rPh sb="76" eb="78">
      <t>イリョウ</t>
    </rPh>
    <rPh sb="79" eb="81">
      <t>テイキョウ</t>
    </rPh>
    <rPh sb="84" eb="86">
      <t>イリョウ</t>
    </rPh>
    <rPh sb="86" eb="88">
      <t>キノウ</t>
    </rPh>
    <rPh sb="89" eb="91">
      <t>イジ</t>
    </rPh>
    <rPh sb="93" eb="94">
      <t>ヒ</t>
    </rPh>
    <rPh sb="95" eb="96">
      <t>ツヅ</t>
    </rPh>
    <rPh sb="97" eb="99">
      <t>チイキ</t>
    </rPh>
    <rPh sb="99" eb="101">
      <t>ジュウミン</t>
    </rPh>
    <rPh sb="102" eb="104">
      <t>ケンコウ</t>
    </rPh>
    <rPh sb="105" eb="107">
      <t>アンシン</t>
    </rPh>
    <rPh sb="108" eb="109">
      <t>マモ</t>
    </rPh>
    <rPh sb="110" eb="112">
      <t>チイキ</t>
    </rPh>
    <rPh sb="116" eb="118">
      <t>キョテン</t>
    </rPh>
    <rPh sb="118" eb="120">
      <t>シセツ</t>
    </rPh>
    <rPh sb="124" eb="126">
      <t>ヤクワリ</t>
    </rPh>
    <rPh sb="127" eb="128">
      <t>ハ</t>
    </rPh>
    <rPh sb="134" eb="136">
      <t>イリョウ</t>
    </rPh>
    <rPh sb="140" eb="141">
      <t>コタ</t>
    </rPh>
    <rPh sb="143" eb="145">
      <t>ドリョク</t>
    </rPh>
    <rPh sb="146" eb="147">
      <t>オコナ</t>
    </rPh>
    <phoneticPr fontId="5"/>
  </si>
  <si>
    <r>
      <t>　経営の健全化と効率性を重視し、改革プランに取り組み、経営改善に努めている。また、民間手法を取り</t>
    </r>
    <r>
      <rPr>
        <sz val="11"/>
        <rFont val="ＭＳ ゴシック"/>
        <family val="3"/>
        <charset val="128"/>
      </rPr>
      <t>入れながら、収入増加の方法を模索し、経費削減や抑制に努めている。収入面については、病床利用率は全国平均よりも高いが、入院外来ともに患者1人1日当たりの収益が全国平均より少なく、常勤医師が不足し、それに代わる非常勤の応援医師の体制では入院、手術につながる患者数が減少していることも要因である。地域住民から求められる診療科の充実を図り、地域住民のニーズに応えながら収益増加を行い、経営の安定化を図るこ</t>
    </r>
    <r>
      <rPr>
        <sz val="11"/>
        <color theme="1"/>
        <rFont val="ＭＳ ゴシック"/>
        <family val="3"/>
        <charset val="128"/>
      </rPr>
      <t>とが重要である。</t>
    </r>
    <rPh sb="1" eb="3">
      <t>ケイエイ</t>
    </rPh>
    <rPh sb="4" eb="7">
      <t>ケンゼンカ</t>
    </rPh>
    <rPh sb="8" eb="10">
      <t>コウリツ</t>
    </rPh>
    <rPh sb="10" eb="11">
      <t>セイ</t>
    </rPh>
    <rPh sb="12" eb="14">
      <t>ジュウシ</t>
    </rPh>
    <rPh sb="16" eb="18">
      <t>カイカク</t>
    </rPh>
    <rPh sb="22" eb="23">
      <t>ト</t>
    </rPh>
    <rPh sb="24" eb="25">
      <t>ク</t>
    </rPh>
    <rPh sb="27" eb="29">
      <t>ケイエイ</t>
    </rPh>
    <rPh sb="29" eb="31">
      <t>カイゼン</t>
    </rPh>
    <rPh sb="32" eb="33">
      <t>ツト</t>
    </rPh>
    <rPh sb="41" eb="43">
      <t>ミンカン</t>
    </rPh>
    <rPh sb="43" eb="45">
      <t>シュホウ</t>
    </rPh>
    <rPh sb="46" eb="47">
      <t>ト</t>
    </rPh>
    <rPh sb="48" eb="49">
      <t>イ</t>
    </rPh>
    <rPh sb="54" eb="56">
      <t>シュウニュウ</t>
    </rPh>
    <rPh sb="56" eb="58">
      <t>ゾウカ</t>
    </rPh>
    <rPh sb="59" eb="61">
      <t>ホウホウ</t>
    </rPh>
    <rPh sb="62" eb="64">
      <t>モサク</t>
    </rPh>
    <rPh sb="66" eb="68">
      <t>ケイヒ</t>
    </rPh>
    <rPh sb="68" eb="70">
      <t>サクゲン</t>
    </rPh>
    <rPh sb="71" eb="73">
      <t>ヨクセイ</t>
    </rPh>
    <rPh sb="74" eb="75">
      <t>ツト</t>
    </rPh>
    <rPh sb="80" eb="82">
      <t>シュウニュウ</t>
    </rPh>
    <rPh sb="82" eb="83">
      <t>メン</t>
    </rPh>
    <rPh sb="89" eb="91">
      <t>ビョウショウ</t>
    </rPh>
    <rPh sb="91" eb="94">
      <t>リヨウリツ</t>
    </rPh>
    <rPh sb="95" eb="97">
      <t>ゼンコク</t>
    </rPh>
    <rPh sb="97" eb="99">
      <t>ヘイキン</t>
    </rPh>
    <rPh sb="102" eb="103">
      <t>タカ</t>
    </rPh>
    <rPh sb="106" eb="108">
      <t>ニュウイン</t>
    </rPh>
    <rPh sb="108" eb="110">
      <t>ガイライ</t>
    </rPh>
    <rPh sb="113" eb="115">
      <t>カンジャ</t>
    </rPh>
    <rPh sb="116" eb="117">
      <t>ヒト</t>
    </rPh>
    <rPh sb="118" eb="119">
      <t>ヒ</t>
    </rPh>
    <rPh sb="119" eb="120">
      <t>ア</t>
    </rPh>
    <rPh sb="123" eb="125">
      <t>シュウエキ</t>
    </rPh>
    <rPh sb="126" eb="128">
      <t>ゼンコク</t>
    </rPh>
    <rPh sb="128" eb="130">
      <t>ヘイキン</t>
    </rPh>
    <rPh sb="132" eb="133">
      <t>スク</t>
    </rPh>
    <rPh sb="187" eb="189">
      <t>ヨウイン</t>
    </rPh>
    <rPh sb="193" eb="195">
      <t>チイキ</t>
    </rPh>
    <rPh sb="195" eb="197">
      <t>ジュウミン</t>
    </rPh>
    <rPh sb="199" eb="200">
      <t>モト</t>
    </rPh>
    <rPh sb="204" eb="207">
      <t>シンリョウカ</t>
    </rPh>
    <rPh sb="208" eb="210">
      <t>ジュウジツ</t>
    </rPh>
    <rPh sb="211" eb="212">
      <t>ハカ</t>
    </rPh>
    <rPh sb="214" eb="216">
      <t>チイキ</t>
    </rPh>
    <rPh sb="216" eb="218">
      <t>ジュウミン</t>
    </rPh>
    <rPh sb="223" eb="224">
      <t>コタ</t>
    </rPh>
    <rPh sb="228" eb="230">
      <t>シュウエキ</t>
    </rPh>
    <rPh sb="230" eb="232">
      <t>ゾウカ</t>
    </rPh>
    <rPh sb="233" eb="234">
      <t>オコナ</t>
    </rPh>
    <rPh sb="236" eb="238">
      <t>ケイエイ</t>
    </rPh>
    <rPh sb="239" eb="242">
      <t>アンテイカ</t>
    </rPh>
    <rPh sb="243" eb="244">
      <t>ハカ</t>
    </rPh>
    <rPh sb="248" eb="250">
      <t>ジュウヨウ</t>
    </rPh>
    <phoneticPr fontId="5"/>
  </si>
  <si>
    <t>　当院は昭和56年の建築以来、平成6年、平成12年と2度の増改築を繰り返しながら現在の施設（一般110床、療養60床）となっている。最初の建築から37年が経過し、近隣の病院が整備を重ねる中ではさらに老朽化が目立つ施設となってきた。年々施設の修繕費も増加し、経営を圧迫するような費用も発生している。施設の整備を行い、医師、看護師等の職員から働いてみたいと思われる病院づくり、さらには患者から望まれる病院づくりに努める。</t>
    <rPh sb="1" eb="3">
      <t>トウイン</t>
    </rPh>
    <rPh sb="4" eb="6">
      <t>ショウワ</t>
    </rPh>
    <rPh sb="8" eb="9">
      <t>ネン</t>
    </rPh>
    <rPh sb="10" eb="12">
      <t>ケンチク</t>
    </rPh>
    <rPh sb="12" eb="14">
      <t>イライ</t>
    </rPh>
    <rPh sb="15" eb="17">
      <t>ヘイセイ</t>
    </rPh>
    <rPh sb="18" eb="19">
      <t>ネン</t>
    </rPh>
    <rPh sb="20" eb="22">
      <t>ヘイセイ</t>
    </rPh>
    <rPh sb="24" eb="25">
      <t>ネン</t>
    </rPh>
    <rPh sb="27" eb="28">
      <t>ド</t>
    </rPh>
    <rPh sb="29" eb="32">
      <t>ゾウカイチク</t>
    </rPh>
    <rPh sb="33" eb="34">
      <t>ク</t>
    </rPh>
    <rPh sb="35" eb="36">
      <t>カエ</t>
    </rPh>
    <rPh sb="40" eb="42">
      <t>ゲンザイ</t>
    </rPh>
    <rPh sb="43" eb="45">
      <t>シセツ</t>
    </rPh>
    <rPh sb="46" eb="48">
      <t>イッパン</t>
    </rPh>
    <rPh sb="51" eb="52">
      <t>ユカ</t>
    </rPh>
    <rPh sb="53" eb="55">
      <t>リョウヨウ</t>
    </rPh>
    <rPh sb="57" eb="58">
      <t>ユカ</t>
    </rPh>
    <rPh sb="66" eb="68">
      <t>サイショ</t>
    </rPh>
    <rPh sb="69" eb="71">
      <t>ケンチク</t>
    </rPh>
    <rPh sb="75" eb="76">
      <t>ネン</t>
    </rPh>
    <rPh sb="77" eb="79">
      <t>ケイカ</t>
    </rPh>
    <rPh sb="81" eb="83">
      <t>キンリン</t>
    </rPh>
    <rPh sb="84" eb="86">
      <t>ビョウイン</t>
    </rPh>
    <rPh sb="87" eb="89">
      <t>セイビ</t>
    </rPh>
    <rPh sb="90" eb="91">
      <t>カサ</t>
    </rPh>
    <rPh sb="93" eb="94">
      <t>ナカ</t>
    </rPh>
    <rPh sb="99" eb="101">
      <t>ロウキュウ</t>
    </rPh>
    <rPh sb="101" eb="102">
      <t>カ</t>
    </rPh>
    <rPh sb="103" eb="105">
      <t>メダ</t>
    </rPh>
    <rPh sb="106" eb="108">
      <t>シセツ</t>
    </rPh>
    <rPh sb="115" eb="117">
      <t>ネンネン</t>
    </rPh>
    <rPh sb="117" eb="119">
      <t>シセツ</t>
    </rPh>
    <rPh sb="120" eb="123">
      <t>シュウゼンヒ</t>
    </rPh>
    <rPh sb="124" eb="126">
      <t>ゾウカ</t>
    </rPh>
    <rPh sb="128" eb="130">
      <t>ケイエイ</t>
    </rPh>
    <rPh sb="131" eb="133">
      <t>アッパク</t>
    </rPh>
    <rPh sb="138" eb="140">
      <t>ヒヨウ</t>
    </rPh>
    <rPh sb="141" eb="143">
      <t>ハッセイ</t>
    </rPh>
    <rPh sb="148" eb="150">
      <t>シセツ</t>
    </rPh>
    <rPh sb="151" eb="153">
      <t>セイビ</t>
    </rPh>
    <rPh sb="154" eb="155">
      <t>オコナ</t>
    </rPh>
    <rPh sb="157" eb="159">
      <t>イシ</t>
    </rPh>
    <rPh sb="160" eb="163">
      <t>カンゴシ</t>
    </rPh>
    <rPh sb="163" eb="164">
      <t>トウ</t>
    </rPh>
    <rPh sb="165" eb="167">
      <t>ショクイン</t>
    </rPh>
    <rPh sb="169" eb="170">
      <t>ハタラ</t>
    </rPh>
    <rPh sb="176" eb="177">
      <t>オモ</t>
    </rPh>
    <rPh sb="180" eb="182">
      <t>ビョウイン</t>
    </rPh>
    <rPh sb="190" eb="192">
      <t>カンジャ</t>
    </rPh>
    <rPh sb="194" eb="195">
      <t>ノゾ</t>
    </rPh>
    <rPh sb="198" eb="200">
      <t>ビョウイン</t>
    </rPh>
    <rPh sb="204" eb="205">
      <t>ツト</t>
    </rPh>
    <phoneticPr fontId="5"/>
  </si>
  <si>
    <t>　経常収支比率、医業収支比率が前年度を下回っているが、年度当初に予定していた医師体制が保てなかったことが要因である。整形外科の常勤医師が年度途中から非常勤化となり、また小児科医師と歯科医師の長期休養の為、入院・外来患者の受入が予定人数に到達せず収益が伸びない結果となった。その為、給与費対医業収益比率は増加することとなった。
　今後も引き続き常勤医師の確保に努め、入院患者、外来患者の1人1日当たりの収益が全国平均以上となるよう目標を定め、収益の増加を図るとともに、老朽化した施設の整備を行い、人の集まる病院づくりに努める。</t>
    <rPh sb="32" eb="34">
      <t>ヨテイ</t>
    </rPh>
    <rPh sb="43" eb="44">
      <t>タモ</t>
    </rPh>
    <rPh sb="52" eb="54">
      <t>ヨウイン</t>
    </rPh>
    <rPh sb="68" eb="70">
      <t>ネンド</t>
    </rPh>
    <rPh sb="70" eb="72">
      <t>トチュウ</t>
    </rPh>
    <rPh sb="125" eb="126">
      <t>ノ</t>
    </rPh>
    <rPh sb="143" eb="144">
      <t>タイ</t>
    </rPh>
    <rPh sb="146" eb="148">
      <t>シュウエキ</t>
    </rPh>
    <rPh sb="164" eb="166">
      <t>コンゴ</t>
    </rPh>
    <rPh sb="167" eb="168">
      <t>ヒ</t>
    </rPh>
    <rPh sb="169" eb="170">
      <t>ツヅ</t>
    </rPh>
    <rPh sb="171" eb="173">
      <t>ジョウキン</t>
    </rPh>
    <rPh sb="173" eb="175">
      <t>イシ</t>
    </rPh>
    <rPh sb="176" eb="178">
      <t>カクホ</t>
    </rPh>
    <rPh sb="179" eb="180">
      <t>ツト</t>
    </rPh>
    <rPh sb="182" eb="184">
      <t>ニュウイン</t>
    </rPh>
    <rPh sb="184" eb="186">
      <t>カンジャ</t>
    </rPh>
    <rPh sb="187" eb="189">
      <t>ガイライ</t>
    </rPh>
    <rPh sb="189" eb="191">
      <t>カンジャ</t>
    </rPh>
    <rPh sb="193" eb="194">
      <t>ヒト</t>
    </rPh>
    <rPh sb="195" eb="196">
      <t>ヒ</t>
    </rPh>
    <rPh sb="196" eb="197">
      <t>ア</t>
    </rPh>
    <rPh sb="200" eb="202">
      <t>シュウエキ</t>
    </rPh>
    <rPh sb="207" eb="209">
      <t>イジョウ</t>
    </rPh>
    <rPh sb="214" eb="216">
      <t>モクヒョウ</t>
    </rPh>
    <rPh sb="217" eb="218">
      <t>サダ</t>
    </rPh>
    <rPh sb="220" eb="222">
      <t>シュウエキ</t>
    </rPh>
    <rPh sb="223" eb="225">
      <t>ゾウカ</t>
    </rPh>
    <rPh sb="226" eb="227">
      <t>ハカ</t>
    </rPh>
    <rPh sb="233" eb="236">
      <t>ロウキュウカ</t>
    </rPh>
    <rPh sb="238" eb="240">
      <t>シセツ</t>
    </rPh>
    <rPh sb="241" eb="243">
      <t>セイビ</t>
    </rPh>
    <rPh sb="244" eb="245">
      <t>オコナ</t>
    </rPh>
    <rPh sb="247" eb="248">
      <t>ヒト</t>
    </rPh>
    <rPh sb="249" eb="250">
      <t>アツ</t>
    </rPh>
    <rPh sb="252" eb="254">
      <t>ビョウイン</t>
    </rPh>
    <rPh sb="258" eb="25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</si>
</sst>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85.8</c:v>
                </c:pt>
                <c:pt idx="1">
                  <c:v>88.8</c:v>
                </c:pt>
                <c:pt idx="2">
                  <c:v>90.6</c:v>
                </c:pt>
                <c:pt idx="3">
                  <c:v>87.4</c:v>
                </c:pt>
                <c:pt idx="4">
                  <c:v>87.6</c:v>
                </c:pt>
              </c:numCache>
            </c:numRef>
          </c:val>
          <c:extLst xmlns:c16r2="http://schemas.microsoft.com/office/drawing/2015/06/chart">
            <c:ext xmlns:c16="http://schemas.microsoft.com/office/drawing/2014/chart" uri="{C3380CC4-5D6E-409C-BE32-E72D297353CC}">
              <c16:uniqueId val="{00000000-0F9B-4912-8F47-EFE26A40FEED}"/>
            </c:ext>
          </c:extLst>
        </c:ser>
        <c:dLbls>
          <c:showLegendKey val="0"/>
          <c:showVal val="0"/>
          <c:showCatName val="0"/>
          <c:showSerName val="0"/>
          <c:showPercent val="0"/>
          <c:showBubbleSize val="0"/>
        </c:dLbls>
        <c:gapWidth val="150"/>
        <c:axId val="126223488"/>
        <c:axId val="1262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0F9B-4912-8F47-EFE26A40FEED}"/>
            </c:ext>
          </c:extLst>
        </c:ser>
        <c:dLbls>
          <c:showLegendKey val="0"/>
          <c:showVal val="0"/>
          <c:showCatName val="0"/>
          <c:showSerName val="0"/>
          <c:showPercent val="0"/>
          <c:showBubbleSize val="0"/>
        </c:dLbls>
        <c:marker val="1"/>
        <c:smooth val="0"/>
        <c:axId val="126223488"/>
        <c:axId val="126225408"/>
      </c:lineChart>
      <c:dateAx>
        <c:axId val="126223488"/>
        <c:scaling>
          <c:orientation val="minMax"/>
        </c:scaling>
        <c:delete val="1"/>
        <c:axPos val="b"/>
        <c:numFmt formatCode="ge" sourceLinked="1"/>
        <c:majorTickMark val="none"/>
        <c:minorTickMark val="none"/>
        <c:tickLblPos val="none"/>
        <c:crossAx val="126225408"/>
        <c:crosses val="autoZero"/>
        <c:auto val="1"/>
        <c:lblOffset val="100"/>
        <c:baseTimeUnit val="years"/>
      </c:dateAx>
      <c:valAx>
        <c:axId val="12622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2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8520</c:v>
                </c:pt>
                <c:pt idx="1">
                  <c:v>8907</c:v>
                </c:pt>
                <c:pt idx="2">
                  <c:v>8685</c:v>
                </c:pt>
                <c:pt idx="3">
                  <c:v>9153</c:v>
                </c:pt>
                <c:pt idx="4">
                  <c:v>9115</c:v>
                </c:pt>
              </c:numCache>
            </c:numRef>
          </c:val>
          <c:extLst xmlns:c16r2="http://schemas.microsoft.com/office/drawing/2015/06/chart">
            <c:ext xmlns:c16="http://schemas.microsoft.com/office/drawing/2014/chart" uri="{C3380CC4-5D6E-409C-BE32-E72D297353CC}">
              <c16:uniqueId val="{00000000-94CC-4AF0-A19D-94CDDB1A93CE}"/>
            </c:ext>
          </c:extLst>
        </c:ser>
        <c:dLbls>
          <c:showLegendKey val="0"/>
          <c:showVal val="0"/>
          <c:showCatName val="0"/>
          <c:showSerName val="0"/>
          <c:showPercent val="0"/>
          <c:showBubbleSize val="0"/>
        </c:dLbls>
        <c:gapWidth val="150"/>
        <c:axId val="136889856"/>
        <c:axId val="1368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94CC-4AF0-A19D-94CDDB1A93CE}"/>
            </c:ext>
          </c:extLst>
        </c:ser>
        <c:dLbls>
          <c:showLegendKey val="0"/>
          <c:showVal val="0"/>
          <c:showCatName val="0"/>
          <c:showSerName val="0"/>
          <c:showPercent val="0"/>
          <c:showBubbleSize val="0"/>
        </c:dLbls>
        <c:marker val="1"/>
        <c:smooth val="0"/>
        <c:axId val="136889856"/>
        <c:axId val="136891776"/>
      </c:lineChart>
      <c:dateAx>
        <c:axId val="136889856"/>
        <c:scaling>
          <c:orientation val="minMax"/>
        </c:scaling>
        <c:delete val="1"/>
        <c:axPos val="b"/>
        <c:numFmt formatCode="ge" sourceLinked="1"/>
        <c:majorTickMark val="none"/>
        <c:minorTickMark val="none"/>
        <c:tickLblPos val="none"/>
        <c:crossAx val="136891776"/>
        <c:crosses val="autoZero"/>
        <c:auto val="1"/>
        <c:lblOffset val="100"/>
        <c:baseTimeUnit val="years"/>
      </c:dateAx>
      <c:valAx>
        <c:axId val="13689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88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24659</c:v>
                </c:pt>
                <c:pt idx="1">
                  <c:v>25001</c:v>
                </c:pt>
                <c:pt idx="2">
                  <c:v>24748</c:v>
                </c:pt>
                <c:pt idx="3">
                  <c:v>24864</c:v>
                </c:pt>
                <c:pt idx="4">
                  <c:v>25720</c:v>
                </c:pt>
              </c:numCache>
            </c:numRef>
          </c:val>
          <c:extLst xmlns:c16r2="http://schemas.microsoft.com/office/drawing/2015/06/chart">
            <c:ext xmlns:c16="http://schemas.microsoft.com/office/drawing/2014/chart" uri="{C3380CC4-5D6E-409C-BE32-E72D297353CC}">
              <c16:uniqueId val="{00000000-FD15-420A-9EE9-7D48B2DF639B}"/>
            </c:ext>
          </c:extLst>
        </c:ser>
        <c:dLbls>
          <c:showLegendKey val="0"/>
          <c:showVal val="0"/>
          <c:showCatName val="0"/>
          <c:showSerName val="0"/>
          <c:showPercent val="0"/>
          <c:showBubbleSize val="0"/>
        </c:dLbls>
        <c:gapWidth val="150"/>
        <c:axId val="136922240"/>
        <c:axId val="1369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FD15-420A-9EE9-7D48B2DF639B}"/>
            </c:ext>
          </c:extLst>
        </c:ser>
        <c:dLbls>
          <c:showLegendKey val="0"/>
          <c:showVal val="0"/>
          <c:showCatName val="0"/>
          <c:showSerName val="0"/>
          <c:showPercent val="0"/>
          <c:showBubbleSize val="0"/>
        </c:dLbls>
        <c:marker val="1"/>
        <c:smooth val="0"/>
        <c:axId val="136922240"/>
        <c:axId val="136924160"/>
      </c:lineChart>
      <c:dateAx>
        <c:axId val="136922240"/>
        <c:scaling>
          <c:orientation val="minMax"/>
        </c:scaling>
        <c:delete val="1"/>
        <c:axPos val="b"/>
        <c:numFmt formatCode="ge" sourceLinked="1"/>
        <c:majorTickMark val="none"/>
        <c:minorTickMark val="none"/>
        <c:tickLblPos val="none"/>
        <c:crossAx val="136924160"/>
        <c:crosses val="autoZero"/>
        <c:auto val="1"/>
        <c:lblOffset val="100"/>
        <c:baseTimeUnit val="years"/>
      </c:dateAx>
      <c:valAx>
        <c:axId val="136924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92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101.1</c:v>
                </c:pt>
                <c:pt idx="1">
                  <c:v>69.599999999999994</c:v>
                </c:pt>
                <c:pt idx="2">
                  <c:v>66.599999999999994</c:v>
                </c:pt>
                <c:pt idx="3">
                  <c:v>67.5</c:v>
                </c:pt>
                <c:pt idx="4">
                  <c:v>71</c:v>
                </c:pt>
              </c:numCache>
            </c:numRef>
          </c:val>
          <c:extLst xmlns:c16r2="http://schemas.microsoft.com/office/drawing/2015/06/chart">
            <c:ext xmlns:c16="http://schemas.microsoft.com/office/drawing/2014/chart" uri="{C3380CC4-5D6E-409C-BE32-E72D297353CC}">
              <c16:uniqueId val="{00000000-7965-4CA2-94C6-D0BEECFEE1F2}"/>
            </c:ext>
          </c:extLst>
        </c:ser>
        <c:dLbls>
          <c:showLegendKey val="0"/>
          <c:showVal val="0"/>
          <c:showCatName val="0"/>
          <c:showSerName val="0"/>
          <c:showPercent val="0"/>
          <c:showBubbleSize val="0"/>
        </c:dLbls>
        <c:gapWidth val="150"/>
        <c:axId val="133890816"/>
        <c:axId val="1338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7965-4CA2-94C6-D0BEECFEE1F2}"/>
            </c:ext>
          </c:extLst>
        </c:ser>
        <c:dLbls>
          <c:showLegendKey val="0"/>
          <c:showVal val="0"/>
          <c:showCatName val="0"/>
          <c:showSerName val="0"/>
          <c:showPercent val="0"/>
          <c:showBubbleSize val="0"/>
        </c:dLbls>
        <c:marker val="1"/>
        <c:smooth val="0"/>
        <c:axId val="133890816"/>
        <c:axId val="133892736"/>
      </c:lineChart>
      <c:dateAx>
        <c:axId val="133890816"/>
        <c:scaling>
          <c:orientation val="minMax"/>
        </c:scaling>
        <c:delete val="1"/>
        <c:axPos val="b"/>
        <c:numFmt formatCode="ge" sourceLinked="1"/>
        <c:majorTickMark val="none"/>
        <c:minorTickMark val="none"/>
        <c:tickLblPos val="none"/>
        <c:crossAx val="133892736"/>
        <c:crosses val="autoZero"/>
        <c:auto val="1"/>
        <c:lblOffset val="100"/>
        <c:baseTimeUnit val="years"/>
      </c:dateAx>
      <c:valAx>
        <c:axId val="13389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89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91.5</c:v>
                </c:pt>
                <c:pt idx="1">
                  <c:v>90.7</c:v>
                </c:pt>
                <c:pt idx="2">
                  <c:v>93.2</c:v>
                </c:pt>
                <c:pt idx="3">
                  <c:v>93.1</c:v>
                </c:pt>
                <c:pt idx="4">
                  <c:v>88.9</c:v>
                </c:pt>
              </c:numCache>
            </c:numRef>
          </c:val>
          <c:extLst xmlns:c16r2="http://schemas.microsoft.com/office/drawing/2015/06/chart">
            <c:ext xmlns:c16="http://schemas.microsoft.com/office/drawing/2014/chart" uri="{C3380CC4-5D6E-409C-BE32-E72D297353CC}">
              <c16:uniqueId val="{00000000-210A-440B-9EF5-D59AED15CF55}"/>
            </c:ext>
          </c:extLst>
        </c:ser>
        <c:dLbls>
          <c:showLegendKey val="0"/>
          <c:showVal val="0"/>
          <c:showCatName val="0"/>
          <c:showSerName val="0"/>
          <c:showPercent val="0"/>
          <c:showBubbleSize val="0"/>
        </c:dLbls>
        <c:gapWidth val="150"/>
        <c:axId val="133939584"/>
        <c:axId val="1339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210A-440B-9EF5-D59AED15CF55}"/>
            </c:ext>
          </c:extLst>
        </c:ser>
        <c:dLbls>
          <c:showLegendKey val="0"/>
          <c:showVal val="0"/>
          <c:showCatName val="0"/>
          <c:showSerName val="0"/>
          <c:showPercent val="0"/>
          <c:showBubbleSize val="0"/>
        </c:dLbls>
        <c:marker val="1"/>
        <c:smooth val="0"/>
        <c:axId val="133939584"/>
        <c:axId val="133941504"/>
      </c:lineChart>
      <c:dateAx>
        <c:axId val="133939584"/>
        <c:scaling>
          <c:orientation val="minMax"/>
        </c:scaling>
        <c:delete val="1"/>
        <c:axPos val="b"/>
        <c:numFmt formatCode="ge" sourceLinked="1"/>
        <c:majorTickMark val="none"/>
        <c:minorTickMark val="none"/>
        <c:tickLblPos val="none"/>
        <c:crossAx val="133941504"/>
        <c:crosses val="autoZero"/>
        <c:auto val="1"/>
        <c:lblOffset val="100"/>
        <c:baseTimeUnit val="years"/>
      </c:dateAx>
      <c:valAx>
        <c:axId val="13394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93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94.5</c:v>
                </c:pt>
                <c:pt idx="1">
                  <c:v>97.7</c:v>
                </c:pt>
                <c:pt idx="2">
                  <c:v>100</c:v>
                </c:pt>
                <c:pt idx="3">
                  <c:v>99.6</c:v>
                </c:pt>
                <c:pt idx="4">
                  <c:v>95</c:v>
                </c:pt>
              </c:numCache>
            </c:numRef>
          </c:val>
          <c:extLst xmlns:c16r2="http://schemas.microsoft.com/office/drawing/2015/06/chart">
            <c:ext xmlns:c16="http://schemas.microsoft.com/office/drawing/2014/chart" uri="{C3380CC4-5D6E-409C-BE32-E72D297353CC}">
              <c16:uniqueId val="{00000000-C2A4-4724-85F2-C3EE2738667F}"/>
            </c:ext>
          </c:extLst>
        </c:ser>
        <c:dLbls>
          <c:showLegendKey val="0"/>
          <c:showVal val="0"/>
          <c:showCatName val="0"/>
          <c:showSerName val="0"/>
          <c:showPercent val="0"/>
          <c:showBubbleSize val="0"/>
        </c:dLbls>
        <c:gapWidth val="150"/>
        <c:axId val="136609792"/>
        <c:axId val="1366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C2A4-4724-85F2-C3EE2738667F}"/>
            </c:ext>
          </c:extLst>
        </c:ser>
        <c:dLbls>
          <c:showLegendKey val="0"/>
          <c:showVal val="0"/>
          <c:showCatName val="0"/>
          <c:showSerName val="0"/>
          <c:showPercent val="0"/>
          <c:showBubbleSize val="0"/>
        </c:dLbls>
        <c:marker val="1"/>
        <c:smooth val="0"/>
        <c:axId val="136609792"/>
        <c:axId val="136611712"/>
      </c:lineChart>
      <c:dateAx>
        <c:axId val="136609792"/>
        <c:scaling>
          <c:orientation val="minMax"/>
        </c:scaling>
        <c:delete val="1"/>
        <c:axPos val="b"/>
        <c:numFmt formatCode="ge" sourceLinked="1"/>
        <c:majorTickMark val="none"/>
        <c:minorTickMark val="none"/>
        <c:tickLblPos val="none"/>
        <c:crossAx val="136611712"/>
        <c:crosses val="autoZero"/>
        <c:auto val="1"/>
        <c:lblOffset val="100"/>
        <c:baseTimeUnit val="years"/>
      </c:dateAx>
      <c:valAx>
        <c:axId val="13661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660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56.1</c:v>
                </c:pt>
                <c:pt idx="1">
                  <c:v>64.2</c:v>
                </c:pt>
                <c:pt idx="2">
                  <c:v>65.8</c:v>
                </c:pt>
                <c:pt idx="3">
                  <c:v>67.8</c:v>
                </c:pt>
                <c:pt idx="4">
                  <c:v>68.8</c:v>
                </c:pt>
              </c:numCache>
            </c:numRef>
          </c:val>
          <c:extLst xmlns:c16r2="http://schemas.microsoft.com/office/drawing/2015/06/chart">
            <c:ext xmlns:c16="http://schemas.microsoft.com/office/drawing/2014/chart" uri="{C3380CC4-5D6E-409C-BE32-E72D297353CC}">
              <c16:uniqueId val="{00000000-B0BD-4BFC-BB9F-AA50DDD1EAB9}"/>
            </c:ext>
          </c:extLst>
        </c:ser>
        <c:dLbls>
          <c:showLegendKey val="0"/>
          <c:showVal val="0"/>
          <c:showCatName val="0"/>
          <c:showSerName val="0"/>
          <c:showPercent val="0"/>
          <c:showBubbleSize val="0"/>
        </c:dLbls>
        <c:gapWidth val="150"/>
        <c:axId val="136651904"/>
        <c:axId val="1366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0BD-4BFC-BB9F-AA50DDD1EAB9}"/>
            </c:ext>
          </c:extLst>
        </c:ser>
        <c:dLbls>
          <c:showLegendKey val="0"/>
          <c:showVal val="0"/>
          <c:showCatName val="0"/>
          <c:showSerName val="0"/>
          <c:showPercent val="0"/>
          <c:showBubbleSize val="0"/>
        </c:dLbls>
        <c:marker val="1"/>
        <c:smooth val="0"/>
        <c:axId val="136651904"/>
        <c:axId val="136653824"/>
      </c:lineChart>
      <c:dateAx>
        <c:axId val="136651904"/>
        <c:scaling>
          <c:orientation val="minMax"/>
        </c:scaling>
        <c:delete val="1"/>
        <c:axPos val="b"/>
        <c:numFmt formatCode="ge" sourceLinked="1"/>
        <c:majorTickMark val="none"/>
        <c:minorTickMark val="none"/>
        <c:tickLblPos val="none"/>
        <c:crossAx val="136653824"/>
        <c:crosses val="autoZero"/>
        <c:auto val="1"/>
        <c:lblOffset val="100"/>
        <c:baseTimeUnit val="years"/>
      </c:dateAx>
      <c:valAx>
        <c:axId val="13665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65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47.4</c:v>
                </c:pt>
                <c:pt idx="1">
                  <c:v>63.3</c:v>
                </c:pt>
                <c:pt idx="2">
                  <c:v>68.7</c:v>
                </c:pt>
                <c:pt idx="3">
                  <c:v>71</c:v>
                </c:pt>
                <c:pt idx="4">
                  <c:v>69.5</c:v>
                </c:pt>
              </c:numCache>
            </c:numRef>
          </c:val>
          <c:extLst xmlns:c16r2="http://schemas.microsoft.com/office/drawing/2015/06/chart">
            <c:ext xmlns:c16="http://schemas.microsoft.com/office/drawing/2014/chart" uri="{C3380CC4-5D6E-409C-BE32-E72D297353CC}">
              <c16:uniqueId val="{00000000-4BAD-4D8B-BABB-5DDFDAE4FB09}"/>
            </c:ext>
          </c:extLst>
        </c:ser>
        <c:dLbls>
          <c:showLegendKey val="0"/>
          <c:showVal val="0"/>
          <c:showCatName val="0"/>
          <c:showSerName val="0"/>
          <c:showPercent val="0"/>
          <c:showBubbleSize val="0"/>
        </c:dLbls>
        <c:gapWidth val="150"/>
        <c:axId val="136701056"/>
        <c:axId val="1367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BAD-4D8B-BABB-5DDFDAE4FB09}"/>
            </c:ext>
          </c:extLst>
        </c:ser>
        <c:dLbls>
          <c:showLegendKey val="0"/>
          <c:showVal val="0"/>
          <c:showCatName val="0"/>
          <c:showSerName val="0"/>
          <c:showPercent val="0"/>
          <c:showBubbleSize val="0"/>
        </c:dLbls>
        <c:marker val="1"/>
        <c:smooth val="0"/>
        <c:axId val="136701056"/>
        <c:axId val="136702976"/>
      </c:lineChart>
      <c:dateAx>
        <c:axId val="136701056"/>
        <c:scaling>
          <c:orientation val="minMax"/>
        </c:scaling>
        <c:delete val="1"/>
        <c:axPos val="b"/>
        <c:numFmt formatCode="ge" sourceLinked="1"/>
        <c:majorTickMark val="none"/>
        <c:minorTickMark val="none"/>
        <c:tickLblPos val="none"/>
        <c:crossAx val="136702976"/>
        <c:crosses val="autoZero"/>
        <c:auto val="1"/>
        <c:lblOffset val="100"/>
        <c:baseTimeUnit val="years"/>
      </c:dateAx>
      <c:valAx>
        <c:axId val="13670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0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28718788</c:v>
                </c:pt>
                <c:pt idx="1">
                  <c:v>29234200</c:v>
                </c:pt>
                <c:pt idx="2">
                  <c:v>29758500</c:v>
                </c:pt>
                <c:pt idx="3">
                  <c:v>30193247</c:v>
                </c:pt>
                <c:pt idx="4">
                  <c:v>30432053</c:v>
                </c:pt>
              </c:numCache>
            </c:numRef>
          </c:val>
          <c:extLst xmlns:c16r2="http://schemas.microsoft.com/office/drawing/2015/06/chart">
            <c:ext xmlns:c16="http://schemas.microsoft.com/office/drawing/2014/chart" uri="{C3380CC4-5D6E-409C-BE32-E72D297353CC}">
              <c16:uniqueId val="{00000000-2C89-4369-A704-5F58DFE72E24}"/>
            </c:ext>
          </c:extLst>
        </c:ser>
        <c:dLbls>
          <c:showLegendKey val="0"/>
          <c:showVal val="0"/>
          <c:showCatName val="0"/>
          <c:showSerName val="0"/>
          <c:showPercent val="0"/>
          <c:showBubbleSize val="0"/>
        </c:dLbls>
        <c:gapWidth val="150"/>
        <c:axId val="136731264"/>
        <c:axId val="1367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2C89-4369-A704-5F58DFE72E24}"/>
            </c:ext>
          </c:extLst>
        </c:ser>
        <c:dLbls>
          <c:showLegendKey val="0"/>
          <c:showVal val="0"/>
          <c:showCatName val="0"/>
          <c:showSerName val="0"/>
          <c:showPercent val="0"/>
          <c:showBubbleSize val="0"/>
        </c:dLbls>
        <c:marker val="1"/>
        <c:smooth val="0"/>
        <c:axId val="136731264"/>
        <c:axId val="136745728"/>
      </c:lineChart>
      <c:dateAx>
        <c:axId val="136731264"/>
        <c:scaling>
          <c:orientation val="minMax"/>
        </c:scaling>
        <c:delete val="1"/>
        <c:axPos val="b"/>
        <c:numFmt formatCode="ge" sourceLinked="1"/>
        <c:majorTickMark val="none"/>
        <c:minorTickMark val="none"/>
        <c:tickLblPos val="none"/>
        <c:crossAx val="136745728"/>
        <c:crosses val="autoZero"/>
        <c:auto val="1"/>
        <c:lblOffset val="100"/>
        <c:baseTimeUnit val="years"/>
      </c:dateAx>
      <c:valAx>
        <c:axId val="13674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73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14.8</c:v>
                </c:pt>
                <c:pt idx="1">
                  <c:v>13.4</c:v>
                </c:pt>
                <c:pt idx="2">
                  <c:v>12.3</c:v>
                </c:pt>
                <c:pt idx="3">
                  <c:v>11.8</c:v>
                </c:pt>
                <c:pt idx="4">
                  <c:v>12.1</c:v>
                </c:pt>
              </c:numCache>
            </c:numRef>
          </c:val>
          <c:extLst xmlns:c16r2="http://schemas.microsoft.com/office/drawing/2015/06/chart">
            <c:ext xmlns:c16="http://schemas.microsoft.com/office/drawing/2014/chart" uri="{C3380CC4-5D6E-409C-BE32-E72D297353CC}">
              <c16:uniqueId val="{00000000-09BA-4339-9B79-34948046FC8D}"/>
            </c:ext>
          </c:extLst>
        </c:ser>
        <c:dLbls>
          <c:showLegendKey val="0"/>
          <c:showVal val="0"/>
          <c:showCatName val="0"/>
          <c:showSerName val="0"/>
          <c:showPercent val="0"/>
          <c:showBubbleSize val="0"/>
        </c:dLbls>
        <c:gapWidth val="150"/>
        <c:axId val="136780032"/>
        <c:axId val="1367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09BA-4339-9B79-34948046FC8D}"/>
            </c:ext>
          </c:extLst>
        </c:ser>
        <c:dLbls>
          <c:showLegendKey val="0"/>
          <c:showVal val="0"/>
          <c:showCatName val="0"/>
          <c:showSerName val="0"/>
          <c:showPercent val="0"/>
          <c:showBubbleSize val="0"/>
        </c:dLbls>
        <c:marker val="1"/>
        <c:smooth val="0"/>
        <c:axId val="136780032"/>
        <c:axId val="136790400"/>
      </c:lineChart>
      <c:dateAx>
        <c:axId val="136780032"/>
        <c:scaling>
          <c:orientation val="minMax"/>
        </c:scaling>
        <c:delete val="1"/>
        <c:axPos val="b"/>
        <c:numFmt formatCode="ge" sourceLinked="1"/>
        <c:majorTickMark val="none"/>
        <c:minorTickMark val="none"/>
        <c:tickLblPos val="none"/>
        <c:crossAx val="136790400"/>
        <c:crosses val="autoZero"/>
        <c:auto val="1"/>
        <c:lblOffset val="100"/>
        <c:baseTimeUnit val="years"/>
      </c:dateAx>
      <c:valAx>
        <c:axId val="13679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8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60.1</c:v>
                </c:pt>
                <c:pt idx="1">
                  <c:v>59.6</c:v>
                </c:pt>
                <c:pt idx="2">
                  <c:v>59.6</c:v>
                </c:pt>
                <c:pt idx="3">
                  <c:v>60.7</c:v>
                </c:pt>
                <c:pt idx="4">
                  <c:v>65</c:v>
                </c:pt>
              </c:numCache>
            </c:numRef>
          </c:val>
          <c:extLst xmlns:c16r2="http://schemas.microsoft.com/office/drawing/2015/06/chart">
            <c:ext xmlns:c16="http://schemas.microsoft.com/office/drawing/2014/chart" uri="{C3380CC4-5D6E-409C-BE32-E72D297353CC}">
              <c16:uniqueId val="{00000000-6F92-4BE2-A020-4754B5541B1F}"/>
            </c:ext>
          </c:extLst>
        </c:ser>
        <c:dLbls>
          <c:showLegendKey val="0"/>
          <c:showVal val="0"/>
          <c:showCatName val="0"/>
          <c:showSerName val="0"/>
          <c:showPercent val="0"/>
          <c:showBubbleSize val="0"/>
        </c:dLbls>
        <c:gapWidth val="150"/>
        <c:axId val="136820608"/>
        <c:axId val="1368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6F92-4BE2-A020-4754B5541B1F}"/>
            </c:ext>
          </c:extLst>
        </c:ser>
        <c:dLbls>
          <c:showLegendKey val="0"/>
          <c:showVal val="0"/>
          <c:showCatName val="0"/>
          <c:showSerName val="0"/>
          <c:showPercent val="0"/>
          <c:showBubbleSize val="0"/>
        </c:dLbls>
        <c:marker val="1"/>
        <c:smooth val="0"/>
        <c:axId val="136820608"/>
        <c:axId val="136826880"/>
      </c:lineChart>
      <c:dateAx>
        <c:axId val="136820608"/>
        <c:scaling>
          <c:orientation val="minMax"/>
        </c:scaling>
        <c:delete val="1"/>
        <c:axPos val="b"/>
        <c:numFmt formatCode="ge" sourceLinked="1"/>
        <c:majorTickMark val="none"/>
        <c:minorTickMark val="none"/>
        <c:tickLblPos val="none"/>
        <c:crossAx val="136826880"/>
        <c:crosses val="autoZero"/>
        <c:auto val="1"/>
        <c:lblOffset val="100"/>
        <c:baseTimeUnit val="years"/>
      </c:dateAx>
      <c:valAx>
        <c:axId val="13682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82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京都府京丹後市　京丹後市立久美浜病院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110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60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170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55944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9602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110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60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170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94.5</v>
      </c>
      <c r="Q33" s="119"/>
      <c r="R33" s="119"/>
      <c r="S33" s="119"/>
      <c r="T33" s="119"/>
      <c r="U33" s="119"/>
      <c r="V33" s="119"/>
      <c r="W33" s="119"/>
      <c r="X33" s="119"/>
      <c r="Y33" s="119"/>
      <c r="Z33" s="119"/>
      <c r="AA33" s="119"/>
      <c r="AB33" s="119"/>
      <c r="AC33" s="119"/>
      <c r="AD33" s="120"/>
      <c r="AE33" s="118">
        <f>データ!AI7</f>
        <v>97.7</v>
      </c>
      <c r="AF33" s="119"/>
      <c r="AG33" s="119"/>
      <c r="AH33" s="119"/>
      <c r="AI33" s="119"/>
      <c r="AJ33" s="119"/>
      <c r="AK33" s="119"/>
      <c r="AL33" s="119"/>
      <c r="AM33" s="119"/>
      <c r="AN33" s="119"/>
      <c r="AO33" s="119"/>
      <c r="AP33" s="119"/>
      <c r="AQ33" s="119"/>
      <c r="AR33" s="119"/>
      <c r="AS33" s="120"/>
      <c r="AT33" s="118">
        <f>データ!AJ7</f>
        <v>100</v>
      </c>
      <c r="AU33" s="119"/>
      <c r="AV33" s="119"/>
      <c r="AW33" s="119"/>
      <c r="AX33" s="119"/>
      <c r="AY33" s="119"/>
      <c r="AZ33" s="119"/>
      <c r="BA33" s="119"/>
      <c r="BB33" s="119"/>
      <c r="BC33" s="119"/>
      <c r="BD33" s="119"/>
      <c r="BE33" s="119"/>
      <c r="BF33" s="119"/>
      <c r="BG33" s="119"/>
      <c r="BH33" s="120"/>
      <c r="BI33" s="118">
        <f>データ!AK7</f>
        <v>99.6</v>
      </c>
      <c r="BJ33" s="119"/>
      <c r="BK33" s="119"/>
      <c r="BL33" s="119"/>
      <c r="BM33" s="119"/>
      <c r="BN33" s="119"/>
      <c r="BO33" s="119"/>
      <c r="BP33" s="119"/>
      <c r="BQ33" s="119"/>
      <c r="BR33" s="119"/>
      <c r="BS33" s="119"/>
      <c r="BT33" s="119"/>
      <c r="BU33" s="119"/>
      <c r="BV33" s="119"/>
      <c r="BW33" s="120"/>
      <c r="BX33" s="118">
        <f>データ!AL7</f>
        <v>95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91.5</v>
      </c>
      <c r="DE33" s="119"/>
      <c r="DF33" s="119"/>
      <c r="DG33" s="119"/>
      <c r="DH33" s="119"/>
      <c r="DI33" s="119"/>
      <c r="DJ33" s="119"/>
      <c r="DK33" s="119"/>
      <c r="DL33" s="119"/>
      <c r="DM33" s="119"/>
      <c r="DN33" s="119"/>
      <c r="DO33" s="119"/>
      <c r="DP33" s="119"/>
      <c r="DQ33" s="119"/>
      <c r="DR33" s="120"/>
      <c r="DS33" s="118">
        <f>データ!AT7</f>
        <v>90.7</v>
      </c>
      <c r="DT33" s="119"/>
      <c r="DU33" s="119"/>
      <c r="DV33" s="119"/>
      <c r="DW33" s="119"/>
      <c r="DX33" s="119"/>
      <c r="DY33" s="119"/>
      <c r="DZ33" s="119"/>
      <c r="EA33" s="119"/>
      <c r="EB33" s="119"/>
      <c r="EC33" s="119"/>
      <c r="ED33" s="119"/>
      <c r="EE33" s="119"/>
      <c r="EF33" s="119"/>
      <c r="EG33" s="120"/>
      <c r="EH33" s="118">
        <f>データ!AU7</f>
        <v>93.2</v>
      </c>
      <c r="EI33" s="119"/>
      <c r="EJ33" s="119"/>
      <c r="EK33" s="119"/>
      <c r="EL33" s="119"/>
      <c r="EM33" s="119"/>
      <c r="EN33" s="119"/>
      <c r="EO33" s="119"/>
      <c r="EP33" s="119"/>
      <c r="EQ33" s="119"/>
      <c r="ER33" s="119"/>
      <c r="ES33" s="119"/>
      <c r="ET33" s="119"/>
      <c r="EU33" s="119"/>
      <c r="EV33" s="120"/>
      <c r="EW33" s="118">
        <f>データ!AV7</f>
        <v>93.1</v>
      </c>
      <c r="EX33" s="119"/>
      <c r="EY33" s="119"/>
      <c r="EZ33" s="119"/>
      <c r="FA33" s="119"/>
      <c r="FB33" s="119"/>
      <c r="FC33" s="119"/>
      <c r="FD33" s="119"/>
      <c r="FE33" s="119"/>
      <c r="FF33" s="119"/>
      <c r="FG33" s="119"/>
      <c r="FH33" s="119"/>
      <c r="FI33" s="119"/>
      <c r="FJ33" s="119"/>
      <c r="FK33" s="120"/>
      <c r="FL33" s="118">
        <f>データ!AW7</f>
        <v>88.9</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101.1</v>
      </c>
      <c r="GS33" s="119"/>
      <c r="GT33" s="119"/>
      <c r="GU33" s="119"/>
      <c r="GV33" s="119"/>
      <c r="GW33" s="119"/>
      <c r="GX33" s="119"/>
      <c r="GY33" s="119"/>
      <c r="GZ33" s="119"/>
      <c r="HA33" s="119"/>
      <c r="HB33" s="119"/>
      <c r="HC33" s="119"/>
      <c r="HD33" s="119"/>
      <c r="HE33" s="119"/>
      <c r="HF33" s="120"/>
      <c r="HG33" s="118">
        <f>データ!BE7</f>
        <v>69.599999999999994</v>
      </c>
      <c r="HH33" s="119"/>
      <c r="HI33" s="119"/>
      <c r="HJ33" s="119"/>
      <c r="HK33" s="119"/>
      <c r="HL33" s="119"/>
      <c r="HM33" s="119"/>
      <c r="HN33" s="119"/>
      <c r="HO33" s="119"/>
      <c r="HP33" s="119"/>
      <c r="HQ33" s="119"/>
      <c r="HR33" s="119"/>
      <c r="HS33" s="119"/>
      <c r="HT33" s="119"/>
      <c r="HU33" s="120"/>
      <c r="HV33" s="118">
        <f>データ!BF7</f>
        <v>66.599999999999994</v>
      </c>
      <c r="HW33" s="119"/>
      <c r="HX33" s="119"/>
      <c r="HY33" s="119"/>
      <c r="HZ33" s="119"/>
      <c r="IA33" s="119"/>
      <c r="IB33" s="119"/>
      <c r="IC33" s="119"/>
      <c r="ID33" s="119"/>
      <c r="IE33" s="119"/>
      <c r="IF33" s="119"/>
      <c r="IG33" s="119"/>
      <c r="IH33" s="119"/>
      <c r="II33" s="119"/>
      <c r="IJ33" s="120"/>
      <c r="IK33" s="118">
        <f>データ!BG7</f>
        <v>67.5</v>
      </c>
      <c r="IL33" s="119"/>
      <c r="IM33" s="119"/>
      <c r="IN33" s="119"/>
      <c r="IO33" s="119"/>
      <c r="IP33" s="119"/>
      <c r="IQ33" s="119"/>
      <c r="IR33" s="119"/>
      <c r="IS33" s="119"/>
      <c r="IT33" s="119"/>
      <c r="IU33" s="119"/>
      <c r="IV33" s="119"/>
      <c r="IW33" s="119"/>
      <c r="IX33" s="119"/>
      <c r="IY33" s="120"/>
      <c r="IZ33" s="118">
        <f>データ!BH7</f>
        <v>71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85.8</v>
      </c>
      <c r="KG33" s="119"/>
      <c r="KH33" s="119"/>
      <c r="KI33" s="119"/>
      <c r="KJ33" s="119"/>
      <c r="KK33" s="119"/>
      <c r="KL33" s="119"/>
      <c r="KM33" s="119"/>
      <c r="KN33" s="119"/>
      <c r="KO33" s="119"/>
      <c r="KP33" s="119"/>
      <c r="KQ33" s="119"/>
      <c r="KR33" s="119"/>
      <c r="KS33" s="119"/>
      <c r="KT33" s="120"/>
      <c r="KU33" s="118">
        <f>データ!BP7</f>
        <v>88.8</v>
      </c>
      <c r="KV33" s="119"/>
      <c r="KW33" s="119"/>
      <c r="KX33" s="119"/>
      <c r="KY33" s="119"/>
      <c r="KZ33" s="119"/>
      <c r="LA33" s="119"/>
      <c r="LB33" s="119"/>
      <c r="LC33" s="119"/>
      <c r="LD33" s="119"/>
      <c r="LE33" s="119"/>
      <c r="LF33" s="119"/>
      <c r="LG33" s="119"/>
      <c r="LH33" s="119"/>
      <c r="LI33" s="120"/>
      <c r="LJ33" s="118">
        <f>データ!BQ7</f>
        <v>90.6</v>
      </c>
      <c r="LK33" s="119"/>
      <c r="LL33" s="119"/>
      <c r="LM33" s="119"/>
      <c r="LN33" s="119"/>
      <c r="LO33" s="119"/>
      <c r="LP33" s="119"/>
      <c r="LQ33" s="119"/>
      <c r="LR33" s="119"/>
      <c r="LS33" s="119"/>
      <c r="LT33" s="119"/>
      <c r="LU33" s="119"/>
      <c r="LV33" s="119"/>
      <c r="LW33" s="119"/>
      <c r="LX33" s="120"/>
      <c r="LY33" s="118">
        <f>データ!BR7</f>
        <v>87.4</v>
      </c>
      <c r="LZ33" s="119"/>
      <c r="MA33" s="119"/>
      <c r="MB33" s="119"/>
      <c r="MC33" s="119"/>
      <c r="MD33" s="119"/>
      <c r="ME33" s="119"/>
      <c r="MF33" s="119"/>
      <c r="MG33" s="119"/>
      <c r="MH33" s="119"/>
      <c r="MI33" s="119"/>
      <c r="MJ33" s="119"/>
      <c r="MK33" s="119"/>
      <c r="ML33" s="119"/>
      <c r="MM33" s="120"/>
      <c r="MN33" s="118">
        <f>データ!BS7</f>
        <v>87.6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24659</v>
      </c>
      <c r="Q55" s="123"/>
      <c r="R55" s="123"/>
      <c r="S55" s="123"/>
      <c r="T55" s="123"/>
      <c r="U55" s="123"/>
      <c r="V55" s="123"/>
      <c r="W55" s="123"/>
      <c r="X55" s="123"/>
      <c r="Y55" s="123"/>
      <c r="Z55" s="123"/>
      <c r="AA55" s="123"/>
      <c r="AB55" s="123"/>
      <c r="AC55" s="123"/>
      <c r="AD55" s="124"/>
      <c r="AE55" s="122">
        <f>データ!CA7</f>
        <v>25001</v>
      </c>
      <c r="AF55" s="123"/>
      <c r="AG55" s="123"/>
      <c r="AH55" s="123"/>
      <c r="AI55" s="123"/>
      <c r="AJ55" s="123"/>
      <c r="AK55" s="123"/>
      <c r="AL55" s="123"/>
      <c r="AM55" s="123"/>
      <c r="AN55" s="123"/>
      <c r="AO55" s="123"/>
      <c r="AP55" s="123"/>
      <c r="AQ55" s="123"/>
      <c r="AR55" s="123"/>
      <c r="AS55" s="124"/>
      <c r="AT55" s="122">
        <f>データ!CB7</f>
        <v>24748</v>
      </c>
      <c r="AU55" s="123"/>
      <c r="AV55" s="123"/>
      <c r="AW55" s="123"/>
      <c r="AX55" s="123"/>
      <c r="AY55" s="123"/>
      <c r="AZ55" s="123"/>
      <c r="BA55" s="123"/>
      <c r="BB55" s="123"/>
      <c r="BC55" s="123"/>
      <c r="BD55" s="123"/>
      <c r="BE55" s="123"/>
      <c r="BF55" s="123"/>
      <c r="BG55" s="123"/>
      <c r="BH55" s="124"/>
      <c r="BI55" s="122">
        <f>データ!CC7</f>
        <v>24864</v>
      </c>
      <c r="BJ55" s="123"/>
      <c r="BK55" s="123"/>
      <c r="BL55" s="123"/>
      <c r="BM55" s="123"/>
      <c r="BN55" s="123"/>
      <c r="BO55" s="123"/>
      <c r="BP55" s="123"/>
      <c r="BQ55" s="123"/>
      <c r="BR55" s="123"/>
      <c r="BS55" s="123"/>
      <c r="BT55" s="123"/>
      <c r="BU55" s="123"/>
      <c r="BV55" s="123"/>
      <c r="BW55" s="124"/>
      <c r="BX55" s="122">
        <f>データ!CD7</f>
        <v>25720</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8520</v>
      </c>
      <c r="DE55" s="123"/>
      <c r="DF55" s="123"/>
      <c r="DG55" s="123"/>
      <c r="DH55" s="123"/>
      <c r="DI55" s="123"/>
      <c r="DJ55" s="123"/>
      <c r="DK55" s="123"/>
      <c r="DL55" s="123"/>
      <c r="DM55" s="123"/>
      <c r="DN55" s="123"/>
      <c r="DO55" s="123"/>
      <c r="DP55" s="123"/>
      <c r="DQ55" s="123"/>
      <c r="DR55" s="124"/>
      <c r="DS55" s="122">
        <f>データ!CL7</f>
        <v>8907</v>
      </c>
      <c r="DT55" s="123"/>
      <c r="DU55" s="123"/>
      <c r="DV55" s="123"/>
      <c r="DW55" s="123"/>
      <c r="DX55" s="123"/>
      <c r="DY55" s="123"/>
      <c r="DZ55" s="123"/>
      <c r="EA55" s="123"/>
      <c r="EB55" s="123"/>
      <c r="EC55" s="123"/>
      <c r="ED55" s="123"/>
      <c r="EE55" s="123"/>
      <c r="EF55" s="123"/>
      <c r="EG55" s="124"/>
      <c r="EH55" s="122">
        <f>データ!CM7</f>
        <v>8685</v>
      </c>
      <c r="EI55" s="123"/>
      <c r="EJ55" s="123"/>
      <c r="EK55" s="123"/>
      <c r="EL55" s="123"/>
      <c r="EM55" s="123"/>
      <c r="EN55" s="123"/>
      <c r="EO55" s="123"/>
      <c r="EP55" s="123"/>
      <c r="EQ55" s="123"/>
      <c r="ER55" s="123"/>
      <c r="ES55" s="123"/>
      <c r="ET55" s="123"/>
      <c r="EU55" s="123"/>
      <c r="EV55" s="124"/>
      <c r="EW55" s="122">
        <f>データ!CN7</f>
        <v>9153</v>
      </c>
      <c r="EX55" s="123"/>
      <c r="EY55" s="123"/>
      <c r="EZ55" s="123"/>
      <c r="FA55" s="123"/>
      <c r="FB55" s="123"/>
      <c r="FC55" s="123"/>
      <c r="FD55" s="123"/>
      <c r="FE55" s="123"/>
      <c r="FF55" s="123"/>
      <c r="FG55" s="123"/>
      <c r="FH55" s="123"/>
      <c r="FI55" s="123"/>
      <c r="FJ55" s="123"/>
      <c r="FK55" s="124"/>
      <c r="FL55" s="122">
        <f>データ!CO7</f>
        <v>9115</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60.1</v>
      </c>
      <c r="GS55" s="119"/>
      <c r="GT55" s="119"/>
      <c r="GU55" s="119"/>
      <c r="GV55" s="119"/>
      <c r="GW55" s="119"/>
      <c r="GX55" s="119"/>
      <c r="GY55" s="119"/>
      <c r="GZ55" s="119"/>
      <c r="HA55" s="119"/>
      <c r="HB55" s="119"/>
      <c r="HC55" s="119"/>
      <c r="HD55" s="119"/>
      <c r="HE55" s="119"/>
      <c r="HF55" s="120"/>
      <c r="HG55" s="118">
        <f>データ!CW7</f>
        <v>59.6</v>
      </c>
      <c r="HH55" s="119"/>
      <c r="HI55" s="119"/>
      <c r="HJ55" s="119"/>
      <c r="HK55" s="119"/>
      <c r="HL55" s="119"/>
      <c r="HM55" s="119"/>
      <c r="HN55" s="119"/>
      <c r="HO55" s="119"/>
      <c r="HP55" s="119"/>
      <c r="HQ55" s="119"/>
      <c r="HR55" s="119"/>
      <c r="HS55" s="119"/>
      <c r="HT55" s="119"/>
      <c r="HU55" s="120"/>
      <c r="HV55" s="118">
        <f>データ!CX7</f>
        <v>59.6</v>
      </c>
      <c r="HW55" s="119"/>
      <c r="HX55" s="119"/>
      <c r="HY55" s="119"/>
      <c r="HZ55" s="119"/>
      <c r="IA55" s="119"/>
      <c r="IB55" s="119"/>
      <c r="IC55" s="119"/>
      <c r="ID55" s="119"/>
      <c r="IE55" s="119"/>
      <c r="IF55" s="119"/>
      <c r="IG55" s="119"/>
      <c r="IH55" s="119"/>
      <c r="II55" s="119"/>
      <c r="IJ55" s="120"/>
      <c r="IK55" s="118">
        <f>データ!CY7</f>
        <v>60.7</v>
      </c>
      <c r="IL55" s="119"/>
      <c r="IM55" s="119"/>
      <c r="IN55" s="119"/>
      <c r="IO55" s="119"/>
      <c r="IP55" s="119"/>
      <c r="IQ55" s="119"/>
      <c r="IR55" s="119"/>
      <c r="IS55" s="119"/>
      <c r="IT55" s="119"/>
      <c r="IU55" s="119"/>
      <c r="IV55" s="119"/>
      <c r="IW55" s="119"/>
      <c r="IX55" s="119"/>
      <c r="IY55" s="120"/>
      <c r="IZ55" s="118">
        <f>データ!CZ7</f>
        <v>65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14.8</v>
      </c>
      <c r="KG55" s="119"/>
      <c r="KH55" s="119"/>
      <c r="KI55" s="119"/>
      <c r="KJ55" s="119"/>
      <c r="KK55" s="119"/>
      <c r="KL55" s="119"/>
      <c r="KM55" s="119"/>
      <c r="KN55" s="119"/>
      <c r="KO55" s="119"/>
      <c r="KP55" s="119"/>
      <c r="KQ55" s="119"/>
      <c r="KR55" s="119"/>
      <c r="KS55" s="119"/>
      <c r="KT55" s="120"/>
      <c r="KU55" s="118">
        <f>データ!DH7</f>
        <v>13.4</v>
      </c>
      <c r="KV55" s="119"/>
      <c r="KW55" s="119"/>
      <c r="KX55" s="119"/>
      <c r="KY55" s="119"/>
      <c r="KZ55" s="119"/>
      <c r="LA55" s="119"/>
      <c r="LB55" s="119"/>
      <c r="LC55" s="119"/>
      <c r="LD55" s="119"/>
      <c r="LE55" s="119"/>
      <c r="LF55" s="119"/>
      <c r="LG55" s="119"/>
      <c r="LH55" s="119"/>
      <c r="LI55" s="120"/>
      <c r="LJ55" s="118">
        <f>データ!DI7</f>
        <v>12.3</v>
      </c>
      <c r="LK55" s="119"/>
      <c r="LL55" s="119"/>
      <c r="LM55" s="119"/>
      <c r="LN55" s="119"/>
      <c r="LO55" s="119"/>
      <c r="LP55" s="119"/>
      <c r="LQ55" s="119"/>
      <c r="LR55" s="119"/>
      <c r="LS55" s="119"/>
      <c r="LT55" s="119"/>
      <c r="LU55" s="119"/>
      <c r="LV55" s="119"/>
      <c r="LW55" s="119"/>
      <c r="LX55" s="120"/>
      <c r="LY55" s="118">
        <f>データ!DJ7</f>
        <v>11.8</v>
      </c>
      <c r="LZ55" s="119"/>
      <c r="MA55" s="119"/>
      <c r="MB55" s="119"/>
      <c r="MC55" s="119"/>
      <c r="MD55" s="119"/>
      <c r="ME55" s="119"/>
      <c r="MF55" s="119"/>
      <c r="MG55" s="119"/>
      <c r="MH55" s="119"/>
      <c r="MI55" s="119"/>
      <c r="MJ55" s="119"/>
      <c r="MK55" s="119"/>
      <c r="ML55" s="119"/>
      <c r="MM55" s="120"/>
      <c r="MN55" s="118">
        <f>データ!DK7</f>
        <v>12.1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7" t="s">
        <v>150</v>
      </c>
      <c r="NK68" s="128"/>
      <c r="NL68" s="128"/>
      <c r="NM68" s="128"/>
      <c r="NN68" s="128"/>
      <c r="NO68" s="128"/>
      <c r="NP68" s="128"/>
      <c r="NQ68" s="128"/>
      <c r="NR68" s="128"/>
      <c r="NS68" s="128"/>
      <c r="NT68" s="128"/>
      <c r="NU68" s="128"/>
      <c r="NV68" s="128"/>
      <c r="NW68" s="128"/>
      <c r="NX68" s="12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7"/>
      <c r="NK69" s="128"/>
      <c r="NL69" s="128"/>
      <c r="NM69" s="128"/>
      <c r="NN69" s="128"/>
      <c r="NO69" s="128"/>
      <c r="NP69" s="128"/>
      <c r="NQ69" s="128"/>
      <c r="NR69" s="128"/>
      <c r="NS69" s="128"/>
      <c r="NT69" s="128"/>
      <c r="NU69" s="128"/>
      <c r="NV69" s="128"/>
      <c r="NW69" s="128"/>
      <c r="NX69" s="12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7"/>
      <c r="NK70" s="128"/>
      <c r="NL70" s="128"/>
      <c r="NM70" s="128"/>
      <c r="NN70" s="128"/>
      <c r="NO70" s="128"/>
      <c r="NP70" s="128"/>
      <c r="NQ70" s="128"/>
      <c r="NR70" s="128"/>
      <c r="NS70" s="128"/>
      <c r="NT70" s="128"/>
      <c r="NU70" s="128"/>
      <c r="NV70" s="128"/>
      <c r="NW70" s="128"/>
      <c r="NX70" s="12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7"/>
      <c r="NK71" s="128"/>
      <c r="NL71" s="128"/>
      <c r="NM71" s="128"/>
      <c r="NN71" s="128"/>
      <c r="NO71" s="128"/>
      <c r="NP71" s="128"/>
      <c r="NQ71" s="128"/>
      <c r="NR71" s="128"/>
      <c r="NS71" s="128"/>
      <c r="NT71" s="128"/>
      <c r="NU71" s="128"/>
      <c r="NV71" s="128"/>
      <c r="NW71" s="128"/>
      <c r="NX71" s="12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7"/>
      <c r="NK72" s="128"/>
      <c r="NL72" s="128"/>
      <c r="NM72" s="128"/>
      <c r="NN72" s="128"/>
      <c r="NO72" s="128"/>
      <c r="NP72" s="128"/>
      <c r="NQ72" s="128"/>
      <c r="NR72" s="128"/>
      <c r="NS72" s="128"/>
      <c r="NT72" s="128"/>
      <c r="NU72" s="128"/>
      <c r="NV72" s="128"/>
      <c r="NW72" s="128"/>
      <c r="NX72" s="12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7"/>
      <c r="NK73" s="128"/>
      <c r="NL73" s="128"/>
      <c r="NM73" s="128"/>
      <c r="NN73" s="128"/>
      <c r="NO73" s="128"/>
      <c r="NP73" s="128"/>
      <c r="NQ73" s="128"/>
      <c r="NR73" s="128"/>
      <c r="NS73" s="128"/>
      <c r="NT73" s="128"/>
      <c r="NU73" s="128"/>
      <c r="NV73" s="128"/>
      <c r="NW73" s="128"/>
      <c r="NX73" s="12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7"/>
      <c r="NK74" s="128"/>
      <c r="NL74" s="128"/>
      <c r="NM74" s="128"/>
      <c r="NN74" s="128"/>
      <c r="NO74" s="128"/>
      <c r="NP74" s="128"/>
      <c r="NQ74" s="128"/>
      <c r="NR74" s="128"/>
      <c r="NS74" s="128"/>
      <c r="NT74" s="128"/>
      <c r="NU74" s="128"/>
      <c r="NV74" s="128"/>
      <c r="NW74" s="128"/>
      <c r="NX74" s="12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7"/>
      <c r="NK75" s="128"/>
      <c r="NL75" s="128"/>
      <c r="NM75" s="128"/>
      <c r="NN75" s="128"/>
      <c r="NO75" s="128"/>
      <c r="NP75" s="128"/>
      <c r="NQ75" s="128"/>
      <c r="NR75" s="128"/>
      <c r="NS75" s="128"/>
      <c r="NT75" s="128"/>
      <c r="NU75" s="128"/>
      <c r="NV75" s="128"/>
      <c r="NW75" s="128"/>
      <c r="NX75" s="12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7"/>
      <c r="NK76" s="128"/>
      <c r="NL76" s="128"/>
      <c r="NM76" s="128"/>
      <c r="NN76" s="128"/>
      <c r="NO76" s="128"/>
      <c r="NP76" s="128"/>
      <c r="NQ76" s="128"/>
      <c r="NR76" s="128"/>
      <c r="NS76" s="128"/>
      <c r="NT76" s="128"/>
      <c r="NU76" s="128"/>
      <c r="NV76" s="128"/>
      <c r="NW76" s="128"/>
      <c r="NX76" s="129"/>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7"/>
      <c r="NK77" s="128"/>
      <c r="NL77" s="128"/>
      <c r="NM77" s="128"/>
      <c r="NN77" s="128"/>
      <c r="NO77" s="128"/>
      <c r="NP77" s="128"/>
      <c r="NQ77" s="128"/>
      <c r="NR77" s="128"/>
      <c r="NS77" s="128"/>
      <c r="NT77" s="128"/>
      <c r="NU77" s="128"/>
      <c r="NV77" s="128"/>
      <c r="NW77" s="128"/>
      <c r="NX77" s="129"/>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27"/>
      <c r="NK78" s="128"/>
      <c r="NL78" s="128"/>
      <c r="NM78" s="128"/>
      <c r="NN78" s="128"/>
      <c r="NO78" s="128"/>
      <c r="NP78" s="128"/>
      <c r="NQ78" s="128"/>
      <c r="NR78" s="128"/>
      <c r="NS78" s="128"/>
      <c r="NT78" s="128"/>
      <c r="NU78" s="128"/>
      <c r="NV78" s="128"/>
      <c r="NW78" s="128"/>
      <c r="NX78" s="129"/>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56.1</v>
      </c>
      <c r="V79" s="138"/>
      <c r="W79" s="138"/>
      <c r="X79" s="138"/>
      <c r="Y79" s="138"/>
      <c r="Z79" s="138"/>
      <c r="AA79" s="138"/>
      <c r="AB79" s="138"/>
      <c r="AC79" s="138"/>
      <c r="AD79" s="138"/>
      <c r="AE79" s="138"/>
      <c r="AF79" s="138"/>
      <c r="AG79" s="138"/>
      <c r="AH79" s="138"/>
      <c r="AI79" s="138"/>
      <c r="AJ79" s="138"/>
      <c r="AK79" s="138"/>
      <c r="AL79" s="138"/>
      <c r="AM79" s="138"/>
      <c r="AN79" s="138">
        <f>データ!DS7</f>
        <v>64.2</v>
      </c>
      <c r="AO79" s="138"/>
      <c r="AP79" s="138"/>
      <c r="AQ79" s="138"/>
      <c r="AR79" s="138"/>
      <c r="AS79" s="138"/>
      <c r="AT79" s="138"/>
      <c r="AU79" s="138"/>
      <c r="AV79" s="138"/>
      <c r="AW79" s="138"/>
      <c r="AX79" s="138"/>
      <c r="AY79" s="138"/>
      <c r="AZ79" s="138"/>
      <c r="BA79" s="138"/>
      <c r="BB79" s="138"/>
      <c r="BC79" s="138"/>
      <c r="BD79" s="138"/>
      <c r="BE79" s="138"/>
      <c r="BF79" s="138"/>
      <c r="BG79" s="138">
        <f>データ!DT7</f>
        <v>65.8</v>
      </c>
      <c r="BH79" s="138"/>
      <c r="BI79" s="138"/>
      <c r="BJ79" s="138"/>
      <c r="BK79" s="138"/>
      <c r="BL79" s="138"/>
      <c r="BM79" s="138"/>
      <c r="BN79" s="138"/>
      <c r="BO79" s="138"/>
      <c r="BP79" s="138"/>
      <c r="BQ79" s="138"/>
      <c r="BR79" s="138"/>
      <c r="BS79" s="138"/>
      <c r="BT79" s="138"/>
      <c r="BU79" s="138"/>
      <c r="BV79" s="138"/>
      <c r="BW79" s="138"/>
      <c r="BX79" s="138"/>
      <c r="BY79" s="138"/>
      <c r="BZ79" s="138">
        <f>データ!DU7</f>
        <v>67.8</v>
      </c>
      <c r="CA79" s="138"/>
      <c r="CB79" s="138"/>
      <c r="CC79" s="138"/>
      <c r="CD79" s="138"/>
      <c r="CE79" s="138"/>
      <c r="CF79" s="138"/>
      <c r="CG79" s="138"/>
      <c r="CH79" s="138"/>
      <c r="CI79" s="138"/>
      <c r="CJ79" s="138"/>
      <c r="CK79" s="138"/>
      <c r="CL79" s="138"/>
      <c r="CM79" s="138"/>
      <c r="CN79" s="138"/>
      <c r="CO79" s="138"/>
      <c r="CP79" s="138"/>
      <c r="CQ79" s="138"/>
      <c r="CR79" s="138"/>
      <c r="CS79" s="138">
        <f>データ!DV7</f>
        <v>68.8</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47.4</v>
      </c>
      <c r="EP79" s="138"/>
      <c r="EQ79" s="138"/>
      <c r="ER79" s="138"/>
      <c r="ES79" s="138"/>
      <c r="ET79" s="138"/>
      <c r="EU79" s="138"/>
      <c r="EV79" s="138"/>
      <c r="EW79" s="138"/>
      <c r="EX79" s="138"/>
      <c r="EY79" s="138"/>
      <c r="EZ79" s="138"/>
      <c r="FA79" s="138"/>
      <c r="FB79" s="138"/>
      <c r="FC79" s="138"/>
      <c r="FD79" s="138"/>
      <c r="FE79" s="138"/>
      <c r="FF79" s="138"/>
      <c r="FG79" s="138"/>
      <c r="FH79" s="138">
        <f>データ!ED7</f>
        <v>63.3</v>
      </c>
      <c r="FI79" s="138"/>
      <c r="FJ79" s="138"/>
      <c r="FK79" s="138"/>
      <c r="FL79" s="138"/>
      <c r="FM79" s="138"/>
      <c r="FN79" s="138"/>
      <c r="FO79" s="138"/>
      <c r="FP79" s="138"/>
      <c r="FQ79" s="138"/>
      <c r="FR79" s="138"/>
      <c r="FS79" s="138"/>
      <c r="FT79" s="138"/>
      <c r="FU79" s="138"/>
      <c r="FV79" s="138"/>
      <c r="FW79" s="138"/>
      <c r="FX79" s="138"/>
      <c r="FY79" s="138"/>
      <c r="FZ79" s="138"/>
      <c r="GA79" s="138">
        <f>データ!EE7</f>
        <v>68.7</v>
      </c>
      <c r="GB79" s="138"/>
      <c r="GC79" s="138"/>
      <c r="GD79" s="138"/>
      <c r="GE79" s="138"/>
      <c r="GF79" s="138"/>
      <c r="GG79" s="138"/>
      <c r="GH79" s="138"/>
      <c r="GI79" s="138"/>
      <c r="GJ79" s="138"/>
      <c r="GK79" s="138"/>
      <c r="GL79" s="138"/>
      <c r="GM79" s="138"/>
      <c r="GN79" s="138"/>
      <c r="GO79" s="138"/>
      <c r="GP79" s="138"/>
      <c r="GQ79" s="138"/>
      <c r="GR79" s="138"/>
      <c r="GS79" s="138"/>
      <c r="GT79" s="138">
        <f>データ!EF7</f>
        <v>71</v>
      </c>
      <c r="GU79" s="138"/>
      <c r="GV79" s="138"/>
      <c r="GW79" s="138"/>
      <c r="GX79" s="138"/>
      <c r="GY79" s="138"/>
      <c r="GZ79" s="138"/>
      <c r="HA79" s="138"/>
      <c r="HB79" s="138"/>
      <c r="HC79" s="138"/>
      <c r="HD79" s="138"/>
      <c r="HE79" s="138"/>
      <c r="HF79" s="138"/>
      <c r="HG79" s="138"/>
      <c r="HH79" s="138"/>
      <c r="HI79" s="138"/>
      <c r="HJ79" s="138"/>
      <c r="HK79" s="138"/>
      <c r="HL79" s="138"/>
      <c r="HM79" s="138">
        <f>データ!EG7</f>
        <v>69.5</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28718788</v>
      </c>
      <c r="JK79" s="133"/>
      <c r="JL79" s="133"/>
      <c r="JM79" s="133"/>
      <c r="JN79" s="133"/>
      <c r="JO79" s="133"/>
      <c r="JP79" s="133"/>
      <c r="JQ79" s="133"/>
      <c r="JR79" s="133"/>
      <c r="JS79" s="133"/>
      <c r="JT79" s="133"/>
      <c r="JU79" s="133"/>
      <c r="JV79" s="133"/>
      <c r="JW79" s="133"/>
      <c r="JX79" s="133"/>
      <c r="JY79" s="133"/>
      <c r="JZ79" s="133"/>
      <c r="KA79" s="133"/>
      <c r="KB79" s="133"/>
      <c r="KC79" s="133">
        <f>データ!EO7</f>
        <v>29234200</v>
      </c>
      <c r="KD79" s="133"/>
      <c r="KE79" s="133"/>
      <c r="KF79" s="133"/>
      <c r="KG79" s="133"/>
      <c r="KH79" s="133"/>
      <c r="KI79" s="133"/>
      <c r="KJ79" s="133"/>
      <c r="KK79" s="133"/>
      <c r="KL79" s="133"/>
      <c r="KM79" s="133"/>
      <c r="KN79" s="133"/>
      <c r="KO79" s="133"/>
      <c r="KP79" s="133"/>
      <c r="KQ79" s="133"/>
      <c r="KR79" s="133"/>
      <c r="KS79" s="133"/>
      <c r="KT79" s="133"/>
      <c r="KU79" s="133"/>
      <c r="KV79" s="133">
        <f>データ!EP7</f>
        <v>29758500</v>
      </c>
      <c r="KW79" s="133"/>
      <c r="KX79" s="133"/>
      <c r="KY79" s="133"/>
      <c r="KZ79" s="133"/>
      <c r="LA79" s="133"/>
      <c r="LB79" s="133"/>
      <c r="LC79" s="133"/>
      <c r="LD79" s="133"/>
      <c r="LE79" s="133"/>
      <c r="LF79" s="133"/>
      <c r="LG79" s="133"/>
      <c r="LH79" s="133"/>
      <c r="LI79" s="133"/>
      <c r="LJ79" s="133"/>
      <c r="LK79" s="133"/>
      <c r="LL79" s="133"/>
      <c r="LM79" s="133"/>
      <c r="LN79" s="133"/>
      <c r="LO79" s="133">
        <f>データ!EQ7</f>
        <v>30193247</v>
      </c>
      <c r="LP79" s="133"/>
      <c r="LQ79" s="133"/>
      <c r="LR79" s="133"/>
      <c r="LS79" s="133"/>
      <c r="LT79" s="133"/>
      <c r="LU79" s="133"/>
      <c r="LV79" s="133"/>
      <c r="LW79" s="133"/>
      <c r="LX79" s="133"/>
      <c r="LY79" s="133"/>
      <c r="LZ79" s="133"/>
      <c r="MA79" s="133"/>
      <c r="MB79" s="133"/>
      <c r="MC79" s="133"/>
      <c r="MD79" s="133"/>
      <c r="ME79" s="133"/>
      <c r="MF79" s="133"/>
      <c r="MG79" s="133"/>
      <c r="MH79" s="133">
        <f>データ!ER7</f>
        <v>30432053</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27"/>
      <c r="NK79" s="128"/>
      <c r="NL79" s="128"/>
      <c r="NM79" s="128"/>
      <c r="NN79" s="128"/>
      <c r="NO79" s="128"/>
      <c r="NP79" s="128"/>
      <c r="NQ79" s="128"/>
      <c r="NR79" s="128"/>
      <c r="NS79" s="128"/>
      <c r="NT79" s="128"/>
      <c r="NU79" s="128"/>
      <c r="NV79" s="128"/>
      <c r="NW79" s="128"/>
      <c r="NX79" s="129"/>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48</v>
      </c>
      <c r="V80" s="138"/>
      <c r="W80" s="138"/>
      <c r="X80" s="138"/>
      <c r="Y80" s="138"/>
      <c r="Z80" s="138"/>
      <c r="AA80" s="138"/>
      <c r="AB80" s="138"/>
      <c r="AC80" s="138"/>
      <c r="AD80" s="138"/>
      <c r="AE80" s="138"/>
      <c r="AF80" s="138"/>
      <c r="AG80" s="138"/>
      <c r="AH80" s="138"/>
      <c r="AI80" s="138"/>
      <c r="AJ80" s="138"/>
      <c r="AK80" s="138"/>
      <c r="AL80" s="138"/>
      <c r="AM80" s="138"/>
      <c r="AN80" s="138">
        <f>データ!DX7</f>
        <v>52.2</v>
      </c>
      <c r="AO80" s="138"/>
      <c r="AP80" s="138"/>
      <c r="AQ80" s="138"/>
      <c r="AR80" s="138"/>
      <c r="AS80" s="138"/>
      <c r="AT80" s="138"/>
      <c r="AU80" s="138"/>
      <c r="AV80" s="138"/>
      <c r="AW80" s="138"/>
      <c r="AX80" s="138"/>
      <c r="AY80" s="138"/>
      <c r="AZ80" s="138"/>
      <c r="BA80" s="138"/>
      <c r="BB80" s="138"/>
      <c r="BC80" s="138"/>
      <c r="BD80" s="138"/>
      <c r="BE80" s="138"/>
      <c r="BF80" s="138"/>
      <c r="BG80" s="138">
        <f>データ!DY7</f>
        <v>52.4</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53.5</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63.3</v>
      </c>
      <c r="EP80" s="138"/>
      <c r="EQ80" s="138"/>
      <c r="ER80" s="138"/>
      <c r="ES80" s="138"/>
      <c r="ET80" s="138"/>
      <c r="EU80" s="138"/>
      <c r="EV80" s="138"/>
      <c r="EW80" s="138"/>
      <c r="EX80" s="138"/>
      <c r="EY80" s="138"/>
      <c r="EZ80" s="138"/>
      <c r="FA80" s="138"/>
      <c r="FB80" s="138"/>
      <c r="FC80" s="138"/>
      <c r="FD80" s="138"/>
      <c r="FE80" s="138"/>
      <c r="FF80" s="138"/>
      <c r="FG80" s="138"/>
      <c r="FH80" s="138">
        <f>データ!EI7</f>
        <v>69.599999999999994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69.2</v>
      </c>
      <c r="GB80" s="138"/>
      <c r="GC80" s="138"/>
      <c r="GD80" s="138"/>
      <c r="GE80" s="138"/>
      <c r="GF80" s="138"/>
      <c r="GG80" s="138"/>
      <c r="GH80" s="138"/>
      <c r="GI80" s="138"/>
      <c r="GJ80" s="138"/>
      <c r="GK80" s="138"/>
      <c r="GL80" s="138"/>
      <c r="GM80" s="138"/>
      <c r="GN80" s="138"/>
      <c r="GO80" s="138"/>
      <c r="GP80" s="138"/>
      <c r="GQ80" s="138"/>
      <c r="GR80" s="138"/>
      <c r="GS80" s="138"/>
      <c r="GT80" s="138">
        <f>データ!EK7</f>
        <v>69.7</v>
      </c>
      <c r="GU80" s="138"/>
      <c r="GV80" s="138"/>
      <c r="GW80" s="138"/>
      <c r="GX80" s="138"/>
      <c r="GY80" s="138"/>
      <c r="GZ80" s="138"/>
      <c r="HA80" s="138"/>
      <c r="HB80" s="138"/>
      <c r="HC80" s="138"/>
      <c r="HD80" s="138"/>
      <c r="HE80" s="138"/>
      <c r="HF80" s="138"/>
      <c r="HG80" s="138"/>
      <c r="HH80" s="138"/>
      <c r="HI80" s="138"/>
      <c r="HJ80" s="138"/>
      <c r="HK80" s="138"/>
      <c r="HL80" s="138"/>
      <c r="HM80" s="138">
        <f>データ!EL7</f>
        <v>71.3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34139294</v>
      </c>
      <c r="JK80" s="133"/>
      <c r="JL80" s="133"/>
      <c r="JM80" s="133"/>
      <c r="JN80" s="133"/>
      <c r="JO80" s="133"/>
      <c r="JP80" s="133"/>
      <c r="JQ80" s="133"/>
      <c r="JR80" s="133"/>
      <c r="JS80" s="133"/>
      <c r="JT80" s="133"/>
      <c r="JU80" s="133"/>
      <c r="JV80" s="133"/>
      <c r="JW80" s="133"/>
      <c r="JX80" s="133"/>
      <c r="JY80" s="133"/>
      <c r="JZ80" s="133"/>
      <c r="KA80" s="133"/>
      <c r="KB80" s="133"/>
      <c r="KC80" s="133">
        <f>データ!ET7</f>
        <v>35115689</v>
      </c>
      <c r="KD80" s="133"/>
      <c r="KE80" s="133"/>
      <c r="KF80" s="133"/>
      <c r="KG80" s="133"/>
      <c r="KH80" s="133"/>
      <c r="KI80" s="133"/>
      <c r="KJ80" s="133"/>
      <c r="KK80" s="133"/>
      <c r="KL80" s="133"/>
      <c r="KM80" s="133"/>
      <c r="KN80" s="133"/>
      <c r="KO80" s="133"/>
      <c r="KP80" s="133"/>
      <c r="KQ80" s="133"/>
      <c r="KR80" s="133"/>
      <c r="KS80" s="133"/>
      <c r="KT80" s="133"/>
      <c r="KU80" s="133"/>
      <c r="KV80" s="133">
        <f>データ!EU7</f>
        <v>35730958</v>
      </c>
      <c r="KW80" s="133"/>
      <c r="KX80" s="133"/>
      <c r="KY80" s="133"/>
      <c r="KZ80" s="133"/>
      <c r="LA80" s="133"/>
      <c r="LB80" s="133"/>
      <c r="LC80" s="133"/>
      <c r="LD80" s="133"/>
      <c r="LE80" s="133"/>
      <c r="LF80" s="133"/>
      <c r="LG80" s="133"/>
      <c r="LH80" s="133"/>
      <c r="LI80" s="133"/>
      <c r="LJ80" s="133"/>
      <c r="LK80" s="133"/>
      <c r="LL80" s="133"/>
      <c r="LM80" s="133"/>
      <c r="LN80" s="133"/>
      <c r="LO80" s="133">
        <f>データ!EV7</f>
        <v>37752628</v>
      </c>
      <c r="LP80" s="133"/>
      <c r="LQ80" s="133"/>
      <c r="LR80" s="133"/>
      <c r="LS80" s="133"/>
      <c r="LT80" s="133"/>
      <c r="LU80" s="133"/>
      <c r="LV80" s="133"/>
      <c r="LW80" s="133"/>
      <c r="LX80" s="133"/>
      <c r="LY80" s="133"/>
      <c r="LZ80" s="133"/>
      <c r="MA80" s="133"/>
      <c r="MB80" s="133"/>
      <c r="MC80" s="133"/>
      <c r="MD80" s="133"/>
      <c r="ME80" s="133"/>
      <c r="MF80" s="133"/>
      <c r="MG80" s="133"/>
      <c r="MH80" s="133">
        <f>データ!EW7</f>
        <v>39094598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27"/>
      <c r="NK80" s="128"/>
      <c r="NL80" s="128"/>
      <c r="NM80" s="128"/>
      <c r="NN80" s="128"/>
      <c r="NO80" s="128"/>
      <c r="NP80" s="128"/>
      <c r="NQ80" s="128"/>
      <c r="NR80" s="128"/>
      <c r="NS80" s="128"/>
      <c r="NT80" s="128"/>
      <c r="NU80" s="128"/>
      <c r="NV80" s="128"/>
      <c r="NW80" s="128"/>
      <c r="NX80" s="12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7"/>
      <c r="NK81" s="128"/>
      <c r="NL81" s="128"/>
      <c r="NM81" s="128"/>
      <c r="NN81" s="128"/>
      <c r="NO81" s="128"/>
      <c r="NP81" s="128"/>
      <c r="NQ81" s="128"/>
      <c r="NR81" s="128"/>
      <c r="NS81" s="128"/>
      <c r="NT81" s="128"/>
      <c r="NU81" s="128"/>
      <c r="NV81" s="128"/>
      <c r="NW81" s="128"/>
      <c r="NX81" s="129"/>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27"/>
      <c r="NK82" s="128"/>
      <c r="NL82" s="128"/>
      <c r="NM82" s="128"/>
      <c r="NN82" s="128"/>
      <c r="NO82" s="128"/>
      <c r="NP82" s="128"/>
      <c r="NQ82" s="128"/>
      <c r="NR82" s="128"/>
      <c r="NS82" s="128"/>
      <c r="NT82" s="128"/>
      <c r="NU82" s="128"/>
      <c r="NV82" s="128"/>
      <c r="NW82" s="128"/>
      <c r="NX82" s="129"/>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27"/>
      <c r="NK83" s="128"/>
      <c r="NL83" s="128"/>
      <c r="NM83" s="128"/>
      <c r="NN83" s="128"/>
      <c r="NO83" s="128"/>
      <c r="NP83" s="128"/>
      <c r="NQ83" s="128"/>
      <c r="NR83" s="128"/>
      <c r="NS83" s="128"/>
      <c r="NT83" s="128"/>
      <c r="NU83" s="128"/>
      <c r="NV83" s="128"/>
      <c r="NW83" s="128"/>
      <c r="NX83" s="129"/>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0"/>
      <c r="NK84" s="131"/>
      <c r="NL84" s="131"/>
      <c r="NM84" s="131"/>
      <c r="NN84" s="131"/>
      <c r="NO84" s="131"/>
      <c r="NP84" s="131"/>
      <c r="NQ84" s="131"/>
      <c r="NR84" s="131"/>
      <c r="NS84" s="131"/>
      <c r="NT84" s="131"/>
      <c r="NU84" s="131"/>
      <c r="NV84" s="131"/>
      <c r="NW84" s="131"/>
      <c r="NX84" s="132"/>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rfqnDsn+Nor1k+F9H8oW9KOAd5CvuClY+xVucJFDGV4Iv9s+KeTz0v+59m/8pkLsgkFIsernWNY3A9pJpPxUw==" saltValue="8Wt4BVAe5kznVxK2pqUBO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121</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120</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122</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123</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124</v>
      </c>
      <c r="B6" s="62">
        <f>B8</f>
        <v>2017</v>
      </c>
      <c r="C6" s="62">
        <f t="shared" ref="C6:M6" si="2">C8</f>
        <v>262129</v>
      </c>
      <c r="D6" s="62">
        <f t="shared" si="2"/>
        <v>46</v>
      </c>
      <c r="E6" s="62">
        <f t="shared" si="2"/>
        <v>6</v>
      </c>
      <c r="F6" s="62">
        <f t="shared" si="2"/>
        <v>0</v>
      </c>
      <c r="G6" s="62">
        <f t="shared" si="2"/>
        <v>2</v>
      </c>
      <c r="H6" s="141" t="str">
        <f>IF(H8&lt;&gt;I8,H8,"")&amp;IF(I8&lt;&gt;J8,I8,"")&amp;"　"&amp;J8</f>
        <v>京都府京丹後市　京丹後市立久美浜病院</v>
      </c>
      <c r="I6" s="142"/>
      <c r="J6" s="143"/>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14</v>
      </c>
      <c r="R6" s="62" t="str">
        <f t="shared" si="3"/>
        <v>対象</v>
      </c>
      <c r="S6" s="62" t="str">
        <f t="shared" si="3"/>
        <v>ド 訓</v>
      </c>
      <c r="T6" s="62" t="str">
        <f t="shared" si="3"/>
        <v>救 臨 へ</v>
      </c>
      <c r="U6" s="63">
        <f>U8</f>
        <v>55944</v>
      </c>
      <c r="V6" s="63">
        <f>V8</f>
        <v>9602</v>
      </c>
      <c r="W6" s="62" t="str">
        <f>W8</f>
        <v>非該当</v>
      </c>
      <c r="X6" s="62" t="str">
        <f t="shared" si="3"/>
        <v>１０：１</v>
      </c>
      <c r="Y6" s="63">
        <f t="shared" si="3"/>
        <v>110</v>
      </c>
      <c r="Z6" s="63">
        <f t="shared" si="3"/>
        <v>60</v>
      </c>
      <c r="AA6" s="63" t="str">
        <f t="shared" si="3"/>
        <v>-</v>
      </c>
      <c r="AB6" s="63" t="str">
        <f t="shared" si="3"/>
        <v>-</v>
      </c>
      <c r="AC6" s="63" t="str">
        <f t="shared" si="3"/>
        <v>-</v>
      </c>
      <c r="AD6" s="63">
        <f t="shared" si="3"/>
        <v>170</v>
      </c>
      <c r="AE6" s="63">
        <f t="shared" si="3"/>
        <v>110</v>
      </c>
      <c r="AF6" s="63">
        <f t="shared" si="3"/>
        <v>60</v>
      </c>
      <c r="AG6" s="63">
        <f t="shared" si="3"/>
        <v>170</v>
      </c>
      <c r="AH6" s="64">
        <f>IF(AH8="-",NA(),AH8)</f>
        <v>94.5</v>
      </c>
      <c r="AI6" s="64">
        <f t="shared" ref="AI6:AQ6" si="4">IF(AI8="-",NA(),AI8)</f>
        <v>97.7</v>
      </c>
      <c r="AJ6" s="64">
        <f t="shared" si="4"/>
        <v>100</v>
      </c>
      <c r="AK6" s="64">
        <f t="shared" si="4"/>
        <v>99.6</v>
      </c>
      <c r="AL6" s="64">
        <f t="shared" si="4"/>
        <v>95</v>
      </c>
      <c r="AM6" s="64">
        <f t="shared" si="4"/>
        <v>96.3</v>
      </c>
      <c r="AN6" s="64">
        <f t="shared" si="4"/>
        <v>96.9</v>
      </c>
      <c r="AO6" s="64">
        <f t="shared" si="4"/>
        <v>98.3</v>
      </c>
      <c r="AP6" s="64">
        <f t="shared" si="4"/>
        <v>96.7</v>
      </c>
      <c r="AQ6" s="64">
        <f t="shared" si="4"/>
        <v>96.6</v>
      </c>
      <c r="AR6" s="64" t="str">
        <f>IF(AR8="-","【-】","【"&amp;SUBSTITUTE(TEXT(AR8,"#,##0.0"),"-","△")&amp;"】")</f>
        <v>【98.5】</v>
      </c>
      <c r="AS6" s="64">
        <f>IF(AS8="-",NA(),AS8)</f>
        <v>91.5</v>
      </c>
      <c r="AT6" s="64">
        <f t="shared" ref="AT6:BB6" si="5">IF(AT8="-",NA(),AT8)</f>
        <v>90.7</v>
      </c>
      <c r="AU6" s="64">
        <f t="shared" si="5"/>
        <v>93.2</v>
      </c>
      <c r="AV6" s="64">
        <f t="shared" si="5"/>
        <v>93.1</v>
      </c>
      <c r="AW6" s="64">
        <f t="shared" si="5"/>
        <v>88.9</v>
      </c>
      <c r="AX6" s="64">
        <f t="shared" si="5"/>
        <v>86.6</v>
      </c>
      <c r="AY6" s="64">
        <f t="shared" si="5"/>
        <v>85.4</v>
      </c>
      <c r="AZ6" s="64">
        <f t="shared" si="5"/>
        <v>85.3</v>
      </c>
      <c r="BA6" s="64">
        <f t="shared" si="5"/>
        <v>84.2</v>
      </c>
      <c r="BB6" s="64">
        <f t="shared" si="5"/>
        <v>83.9</v>
      </c>
      <c r="BC6" s="64" t="str">
        <f>IF(BC8="-","【-】","【"&amp;SUBSTITUTE(TEXT(BC8,"#,##0.0"),"-","△")&amp;"】")</f>
        <v>【89.7】</v>
      </c>
      <c r="BD6" s="64">
        <f>IF(BD8="-",NA(),BD8)</f>
        <v>101.1</v>
      </c>
      <c r="BE6" s="64">
        <f t="shared" ref="BE6:BM6" si="6">IF(BE8="-",NA(),BE8)</f>
        <v>69.599999999999994</v>
      </c>
      <c r="BF6" s="64">
        <f t="shared" si="6"/>
        <v>66.599999999999994</v>
      </c>
      <c r="BG6" s="64">
        <f t="shared" si="6"/>
        <v>67.5</v>
      </c>
      <c r="BH6" s="64">
        <f t="shared" si="6"/>
        <v>71</v>
      </c>
      <c r="BI6" s="64">
        <f t="shared" si="6"/>
        <v>121</v>
      </c>
      <c r="BJ6" s="64">
        <f t="shared" si="6"/>
        <v>112.9</v>
      </c>
      <c r="BK6" s="64">
        <f t="shared" si="6"/>
        <v>118.9</v>
      </c>
      <c r="BL6" s="64">
        <f t="shared" si="6"/>
        <v>119.5</v>
      </c>
      <c r="BM6" s="64">
        <f t="shared" si="6"/>
        <v>116.9</v>
      </c>
      <c r="BN6" s="64" t="str">
        <f>IF(BN8="-","【-】","【"&amp;SUBSTITUTE(TEXT(BN8,"#,##0.0"),"-","△")&amp;"】")</f>
        <v>【64.7】</v>
      </c>
      <c r="BO6" s="64">
        <f>IF(BO8="-",NA(),BO8)</f>
        <v>85.8</v>
      </c>
      <c r="BP6" s="64">
        <f t="shared" ref="BP6:BX6" si="7">IF(BP8="-",NA(),BP8)</f>
        <v>88.8</v>
      </c>
      <c r="BQ6" s="64">
        <f t="shared" si="7"/>
        <v>90.6</v>
      </c>
      <c r="BR6" s="64">
        <f t="shared" si="7"/>
        <v>87.4</v>
      </c>
      <c r="BS6" s="64">
        <f t="shared" si="7"/>
        <v>87.6</v>
      </c>
      <c r="BT6" s="64">
        <f t="shared" si="7"/>
        <v>68.5</v>
      </c>
      <c r="BU6" s="64">
        <f t="shared" si="7"/>
        <v>68.3</v>
      </c>
      <c r="BV6" s="64">
        <f t="shared" si="7"/>
        <v>67.900000000000006</v>
      </c>
      <c r="BW6" s="64">
        <f t="shared" si="7"/>
        <v>69.8</v>
      </c>
      <c r="BX6" s="64">
        <f t="shared" si="7"/>
        <v>69.7</v>
      </c>
      <c r="BY6" s="64" t="str">
        <f>IF(BY8="-","【-】","【"&amp;SUBSTITUTE(TEXT(BY8,"#,##0.0"),"-","△")&amp;"】")</f>
        <v>【74.8】</v>
      </c>
      <c r="BZ6" s="65">
        <f>IF(BZ8="-",NA(),BZ8)</f>
        <v>24659</v>
      </c>
      <c r="CA6" s="65">
        <f t="shared" ref="CA6:CI6" si="8">IF(CA8="-",NA(),CA8)</f>
        <v>25001</v>
      </c>
      <c r="CB6" s="65">
        <f t="shared" si="8"/>
        <v>24748</v>
      </c>
      <c r="CC6" s="65">
        <f t="shared" si="8"/>
        <v>24864</v>
      </c>
      <c r="CD6" s="65">
        <f t="shared" si="8"/>
        <v>25720</v>
      </c>
      <c r="CE6" s="65">
        <f t="shared" si="8"/>
        <v>31585</v>
      </c>
      <c r="CF6" s="65">
        <f t="shared" si="8"/>
        <v>32431</v>
      </c>
      <c r="CG6" s="65">
        <f t="shared" si="8"/>
        <v>32532</v>
      </c>
      <c r="CH6" s="65">
        <f t="shared" si="8"/>
        <v>33492</v>
      </c>
      <c r="CI6" s="65">
        <f t="shared" si="8"/>
        <v>34136</v>
      </c>
      <c r="CJ6" s="64" t="str">
        <f>IF(CJ8="-","【-】","【"&amp;SUBSTITUTE(TEXT(CJ8,"#,##0"),"-","△")&amp;"】")</f>
        <v>【50,718】</v>
      </c>
      <c r="CK6" s="65">
        <f>IF(CK8="-",NA(),CK8)</f>
        <v>8520</v>
      </c>
      <c r="CL6" s="65">
        <f t="shared" ref="CL6:CT6" si="9">IF(CL8="-",NA(),CL8)</f>
        <v>8907</v>
      </c>
      <c r="CM6" s="65">
        <f t="shared" si="9"/>
        <v>8685</v>
      </c>
      <c r="CN6" s="65">
        <f t="shared" si="9"/>
        <v>9153</v>
      </c>
      <c r="CO6" s="65">
        <f t="shared" si="9"/>
        <v>9115</v>
      </c>
      <c r="CP6" s="65">
        <f t="shared" si="9"/>
        <v>9437</v>
      </c>
      <c r="CQ6" s="65">
        <f t="shared" si="9"/>
        <v>9726</v>
      </c>
      <c r="CR6" s="65">
        <f t="shared" si="9"/>
        <v>10037</v>
      </c>
      <c r="CS6" s="65">
        <f t="shared" si="9"/>
        <v>9976</v>
      </c>
      <c r="CT6" s="65">
        <f t="shared" si="9"/>
        <v>10130</v>
      </c>
      <c r="CU6" s="64" t="str">
        <f>IF(CU8="-","【-】","【"&amp;SUBSTITUTE(TEXT(CU8,"#,##0"),"-","△")&amp;"】")</f>
        <v>【14,202】</v>
      </c>
      <c r="CV6" s="64">
        <f>IF(CV8="-",NA(),CV8)</f>
        <v>60.1</v>
      </c>
      <c r="CW6" s="64">
        <f t="shared" ref="CW6:DE6" si="10">IF(CW8="-",NA(),CW8)</f>
        <v>59.6</v>
      </c>
      <c r="CX6" s="64">
        <f t="shared" si="10"/>
        <v>59.6</v>
      </c>
      <c r="CY6" s="64">
        <f t="shared" si="10"/>
        <v>60.7</v>
      </c>
      <c r="CZ6" s="64">
        <f t="shared" si="10"/>
        <v>65</v>
      </c>
      <c r="DA6" s="64">
        <f t="shared" si="10"/>
        <v>61.2</v>
      </c>
      <c r="DB6" s="64">
        <f t="shared" si="10"/>
        <v>62.1</v>
      </c>
      <c r="DC6" s="64">
        <f t="shared" si="10"/>
        <v>62.5</v>
      </c>
      <c r="DD6" s="64">
        <f t="shared" si="10"/>
        <v>63.4</v>
      </c>
      <c r="DE6" s="64">
        <f t="shared" si="10"/>
        <v>63.4</v>
      </c>
      <c r="DF6" s="64" t="str">
        <f>IF(DF8="-","【-】","【"&amp;SUBSTITUTE(TEXT(DF8,"#,##0.0"),"-","△")&amp;"】")</f>
        <v>【55.0】</v>
      </c>
      <c r="DG6" s="64">
        <f>IF(DG8="-",NA(),DG8)</f>
        <v>14.8</v>
      </c>
      <c r="DH6" s="64">
        <f t="shared" ref="DH6:DP6" si="11">IF(DH8="-",NA(),DH8)</f>
        <v>13.4</v>
      </c>
      <c r="DI6" s="64">
        <f t="shared" si="11"/>
        <v>12.3</v>
      </c>
      <c r="DJ6" s="64">
        <f t="shared" si="11"/>
        <v>11.8</v>
      </c>
      <c r="DK6" s="64">
        <f t="shared" si="11"/>
        <v>12.1</v>
      </c>
      <c r="DL6" s="64">
        <f t="shared" si="11"/>
        <v>19.3</v>
      </c>
      <c r="DM6" s="64">
        <f t="shared" si="11"/>
        <v>18.899999999999999</v>
      </c>
      <c r="DN6" s="64">
        <f t="shared" si="11"/>
        <v>19</v>
      </c>
      <c r="DO6" s="64">
        <f t="shared" si="11"/>
        <v>18.7</v>
      </c>
      <c r="DP6" s="64">
        <f t="shared" si="11"/>
        <v>18.3</v>
      </c>
      <c r="DQ6" s="64" t="str">
        <f>IF(DQ8="-","【-】","【"&amp;SUBSTITUTE(TEXT(DQ8,"#,##0.0"),"-","△")&amp;"】")</f>
        <v>【24.3】</v>
      </c>
      <c r="DR6" s="64">
        <f>IF(DR8="-",NA(),DR8)</f>
        <v>56.1</v>
      </c>
      <c r="DS6" s="64">
        <f t="shared" ref="DS6:EA6" si="12">IF(DS8="-",NA(),DS8)</f>
        <v>64.2</v>
      </c>
      <c r="DT6" s="64">
        <f t="shared" si="12"/>
        <v>65.8</v>
      </c>
      <c r="DU6" s="64">
        <f t="shared" si="12"/>
        <v>67.8</v>
      </c>
      <c r="DV6" s="64">
        <f t="shared" si="12"/>
        <v>68.8</v>
      </c>
      <c r="DW6" s="64">
        <f t="shared" si="12"/>
        <v>48</v>
      </c>
      <c r="DX6" s="64">
        <f t="shared" si="12"/>
        <v>52.2</v>
      </c>
      <c r="DY6" s="64">
        <f t="shared" si="12"/>
        <v>52.4</v>
      </c>
      <c r="DZ6" s="64">
        <f t="shared" si="12"/>
        <v>52.5</v>
      </c>
      <c r="EA6" s="64">
        <f t="shared" si="12"/>
        <v>53.5</v>
      </c>
      <c r="EB6" s="64" t="str">
        <f>IF(EB8="-","【-】","【"&amp;SUBSTITUTE(TEXT(EB8,"#,##0.0"),"-","△")&amp;"】")</f>
        <v>【51.6】</v>
      </c>
      <c r="EC6" s="64">
        <f>IF(EC8="-",NA(),EC8)</f>
        <v>47.4</v>
      </c>
      <c r="ED6" s="64">
        <f t="shared" ref="ED6:EL6" si="13">IF(ED8="-",NA(),ED8)</f>
        <v>63.3</v>
      </c>
      <c r="EE6" s="64">
        <f t="shared" si="13"/>
        <v>68.7</v>
      </c>
      <c r="EF6" s="64">
        <f t="shared" si="13"/>
        <v>71</v>
      </c>
      <c r="EG6" s="64">
        <f t="shared" si="13"/>
        <v>69.5</v>
      </c>
      <c r="EH6" s="64">
        <f t="shared" si="13"/>
        <v>63.3</v>
      </c>
      <c r="EI6" s="64">
        <f t="shared" si="13"/>
        <v>69.599999999999994</v>
      </c>
      <c r="EJ6" s="64">
        <f t="shared" si="13"/>
        <v>69.2</v>
      </c>
      <c r="EK6" s="64">
        <f t="shared" si="13"/>
        <v>69.7</v>
      </c>
      <c r="EL6" s="64">
        <f t="shared" si="13"/>
        <v>71.3</v>
      </c>
      <c r="EM6" s="64" t="str">
        <f>IF(EM8="-","【-】","【"&amp;SUBSTITUTE(TEXT(EM8,"#,##0.0"),"-","△")&amp;"】")</f>
        <v>【67.6】</v>
      </c>
      <c r="EN6" s="65">
        <f>IF(EN8="-",NA(),EN8)</f>
        <v>28718788</v>
      </c>
      <c r="EO6" s="65">
        <f t="shared" ref="EO6:EW6" si="14">IF(EO8="-",NA(),EO8)</f>
        <v>29234200</v>
      </c>
      <c r="EP6" s="65">
        <f t="shared" si="14"/>
        <v>29758500</v>
      </c>
      <c r="EQ6" s="65">
        <f t="shared" si="14"/>
        <v>30193247</v>
      </c>
      <c r="ER6" s="65">
        <f t="shared" si="14"/>
        <v>30432053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125</v>
      </c>
      <c r="B7" s="62">
        <f t="shared" ref="B7:AG7" si="15">B8</f>
        <v>2017</v>
      </c>
      <c r="C7" s="62">
        <f t="shared" si="15"/>
        <v>262129</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14</v>
      </c>
      <c r="R7" s="62" t="str">
        <f t="shared" si="15"/>
        <v>対象</v>
      </c>
      <c r="S7" s="62" t="str">
        <f t="shared" si="15"/>
        <v>ド 訓</v>
      </c>
      <c r="T7" s="62" t="str">
        <f t="shared" si="15"/>
        <v>救 臨 へ</v>
      </c>
      <c r="U7" s="63">
        <f>U8</f>
        <v>55944</v>
      </c>
      <c r="V7" s="63">
        <f>V8</f>
        <v>9602</v>
      </c>
      <c r="W7" s="62" t="str">
        <f>W8</f>
        <v>非該当</v>
      </c>
      <c r="X7" s="62" t="str">
        <f t="shared" si="15"/>
        <v>１０：１</v>
      </c>
      <c r="Y7" s="63">
        <f t="shared" si="15"/>
        <v>110</v>
      </c>
      <c r="Z7" s="63">
        <f t="shared" si="15"/>
        <v>60</v>
      </c>
      <c r="AA7" s="63" t="str">
        <f t="shared" si="15"/>
        <v>-</v>
      </c>
      <c r="AB7" s="63" t="str">
        <f t="shared" si="15"/>
        <v>-</v>
      </c>
      <c r="AC7" s="63" t="str">
        <f t="shared" si="15"/>
        <v>-</v>
      </c>
      <c r="AD7" s="63">
        <f t="shared" si="15"/>
        <v>170</v>
      </c>
      <c r="AE7" s="63">
        <f t="shared" si="15"/>
        <v>110</v>
      </c>
      <c r="AF7" s="63">
        <f t="shared" si="15"/>
        <v>60</v>
      </c>
      <c r="AG7" s="63">
        <f t="shared" si="15"/>
        <v>170</v>
      </c>
      <c r="AH7" s="64">
        <f>AH8</f>
        <v>94.5</v>
      </c>
      <c r="AI7" s="64">
        <f t="shared" ref="AI7:AQ7" si="16">AI8</f>
        <v>97.7</v>
      </c>
      <c r="AJ7" s="64">
        <f t="shared" si="16"/>
        <v>100</v>
      </c>
      <c r="AK7" s="64">
        <f t="shared" si="16"/>
        <v>99.6</v>
      </c>
      <c r="AL7" s="64">
        <f t="shared" si="16"/>
        <v>95</v>
      </c>
      <c r="AM7" s="64">
        <f t="shared" si="16"/>
        <v>96.3</v>
      </c>
      <c r="AN7" s="64">
        <f t="shared" si="16"/>
        <v>96.9</v>
      </c>
      <c r="AO7" s="64">
        <f t="shared" si="16"/>
        <v>98.3</v>
      </c>
      <c r="AP7" s="64">
        <f t="shared" si="16"/>
        <v>96.7</v>
      </c>
      <c r="AQ7" s="64">
        <f t="shared" si="16"/>
        <v>96.6</v>
      </c>
      <c r="AR7" s="64"/>
      <c r="AS7" s="64">
        <f>AS8</f>
        <v>91.5</v>
      </c>
      <c r="AT7" s="64">
        <f t="shared" ref="AT7:BB7" si="17">AT8</f>
        <v>90.7</v>
      </c>
      <c r="AU7" s="64">
        <f t="shared" si="17"/>
        <v>93.2</v>
      </c>
      <c r="AV7" s="64">
        <f t="shared" si="17"/>
        <v>93.1</v>
      </c>
      <c r="AW7" s="64">
        <f t="shared" si="17"/>
        <v>88.9</v>
      </c>
      <c r="AX7" s="64">
        <f t="shared" si="17"/>
        <v>86.6</v>
      </c>
      <c r="AY7" s="64">
        <f t="shared" si="17"/>
        <v>85.4</v>
      </c>
      <c r="AZ7" s="64">
        <f t="shared" si="17"/>
        <v>85.3</v>
      </c>
      <c r="BA7" s="64">
        <f t="shared" si="17"/>
        <v>84.2</v>
      </c>
      <c r="BB7" s="64">
        <f t="shared" si="17"/>
        <v>83.9</v>
      </c>
      <c r="BC7" s="64"/>
      <c r="BD7" s="64">
        <f>BD8</f>
        <v>101.1</v>
      </c>
      <c r="BE7" s="64">
        <f t="shared" ref="BE7:BM7" si="18">BE8</f>
        <v>69.599999999999994</v>
      </c>
      <c r="BF7" s="64">
        <f t="shared" si="18"/>
        <v>66.599999999999994</v>
      </c>
      <c r="BG7" s="64">
        <f t="shared" si="18"/>
        <v>67.5</v>
      </c>
      <c r="BH7" s="64">
        <f t="shared" si="18"/>
        <v>71</v>
      </c>
      <c r="BI7" s="64">
        <f t="shared" si="18"/>
        <v>121</v>
      </c>
      <c r="BJ7" s="64">
        <f t="shared" si="18"/>
        <v>112.9</v>
      </c>
      <c r="BK7" s="64">
        <f t="shared" si="18"/>
        <v>118.9</v>
      </c>
      <c r="BL7" s="64">
        <f t="shared" si="18"/>
        <v>119.5</v>
      </c>
      <c r="BM7" s="64">
        <f t="shared" si="18"/>
        <v>116.9</v>
      </c>
      <c r="BN7" s="64"/>
      <c r="BO7" s="64">
        <f>BO8</f>
        <v>85.8</v>
      </c>
      <c r="BP7" s="64">
        <f t="shared" ref="BP7:BX7" si="19">BP8</f>
        <v>88.8</v>
      </c>
      <c r="BQ7" s="64">
        <f t="shared" si="19"/>
        <v>90.6</v>
      </c>
      <c r="BR7" s="64">
        <f t="shared" si="19"/>
        <v>87.4</v>
      </c>
      <c r="BS7" s="64">
        <f t="shared" si="19"/>
        <v>87.6</v>
      </c>
      <c r="BT7" s="64">
        <f t="shared" si="19"/>
        <v>68.5</v>
      </c>
      <c r="BU7" s="64">
        <f t="shared" si="19"/>
        <v>68.3</v>
      </c>
      <c r="BV7" s="64">
        <f t="shared" si="19"/>
        <v>67.900000000000006</v>
      </c>
      <c r="BW7" s="64">
        <f t="shared" si="19"/>
        <v>69.8</v>
      </c>
      <c r="BX7" s="64">
        <f t="shared" si="19"/>
        <v>69.7</v>
      </c>
      <c r="BY7" s="64"/>
      <c r="BZ7" s="65">
        <f>BZ8</f>
        <v>24659</v>
      </c>
      <c r="CA7" s="65">
        <f t="shared" ref="CA7:CI7" si="20">CA8</f>
        <v>25001</v>
      </c>
      <c r="CB7" s="65">
        <f t="shared" si="20"/>
        <v>24748</v>
      </c>
      <c r="CC7" s="65">
        <f t="shared" si="20"/>
        <v>24864</v>
      </c>
      <c r="CD7" s="65">
        <f t="shared" si="20"/>
        <v>25720</v>
      </c>
      <c r="CE7" s="65">
        <f t="shared" si="20"/>
        <v>31585</v>
      </c>
      <c r="CF7" s="65">
        <f t="shared" si="20"/>
        <v>32431</v>
      </c>
      <c r="CG7" s="65">
        <f t="shared" si="20"/>
        <v>32532</v>
      </c>
      <c r="CH7" s="65">
        <f t="shared" si="20"/>
        <v>33492</v>
      </c>
      <c r="CI7" s="65">
        <f t="shared" si="20"/>
        <v>34136</v>
      </c>
      <c r="CJ7" s="64"/>
      <c r="CK7" s="65">
        <f>CK8</f>
        <v>8520</v>
      </c>
      <c r="CL7" s="65">
        <f t="shared" ref="CL7:CT7" si="21">CL8</f>
        <v>8907</v>
      </c>
      <c r="CM7" s="65">
        <f t="shared" si="21"/>
        <v>8685</v>
      </c>
      <c r="CN7" s="65">
        <f t="shared" si="21"/>
        <v>9153</v>
      </c>
      <c r="CO7" s="65">
        <f t="shared" si="21"/>
        <v>9115</v>
      </c>
      <c r="CP7" s="65">
        <f t="shared" si="21"/>
        <v>9437</v>
      </c>
      <c r="CQ7" s="65">
        <f t="shared" si="21"/>
        <v>9726</v>
      </c>
      <c r="CR7" s="65">
        <f t="shared" si="21"/>
        <v>10037</v>
      </c>
      <c r="CS7" s="65">
        <f t="shared" si="21"/>
        <v>9976</v>
      </c>
      <c r="CT7" s="65">
        <f t="shared" si="21"/>
        <v>10130</v>
      </c>
      <c r="CU7" s="64"/>
      <c r="CV7" s="64">
        <f>CV8</f>
        <v>60.1</v>
      </c>
      <c r="CW7" s="64">
        <f t="shared" ref="CW7:DE7" si="22">CW8</f>
        <v>59.6</v>
      </c>
      <c r="CX7" s="64">
        <f t="shared" si="22"/>
        <v>59.6</v>
      </c>
      <c r="CY7" s="64">
        <f t="shared" si="22"/>
        <v>60.7</v>
      </c>
      <c r="CZ7" s="64">
        <f t="shared" si="22"/>
        <v>65</v>
      </c>
      <c r="DA7" s="64">
        <f t="shared" si="22"/>
        <v>61.2</v>
      </c>
      <c r="DB7" s="64">
        <f t="shared" si="22"/>
        <v>62.1</v>
      </c>
      <c r="DC7" s="64">
        <f t="shared" si="22"/>
        <v>62.5</v>
      </c>
      <c r="DD7" s="64">
        <f t="shared" si="22"/>
        <v>63.4</v>
      </c>
      <c r="DE7" s="64">
        <f t="shared" si="22"/>
        <v>63.4</v>
      </c>
      <c r="DF7" s="64"/>
      <c r="DG7" s="64">
        <f>DG8</f>
        <v>14.8</v>
      </c>
      <c r="DH7" s="64">
        <f t="shared" ref="DH7:DP7" si="23">DH8</f>
        <v>13.4</v>
      </c>
      <c r="DI7" s="64">
        <f t="shared" si="23"/>
        <v>12.3</v>
      </c>
      <c r="DJ7" s="64">
        <f t="shared" si="23"/>
        <v>11.8</v>
      </c>
      <c r="DK7" s="64">
        <f t="shared" si="23"/>
        <v>12.1</v>
      </c>
      <c r="DL7" s="64">
        <f t="shared" si="23"/>
        <v>19.3</v>
      </c>
      <c r="DM7" s="64">
        <f t="shared" si="23"/>
        <v>18.899999999999999</v>
      </c>
      <c r="DN7" s="64">
        <f t="shared" si="23"/>
        <v>19</v>
      </c>
      <c r="DO7" s="64">
        <f t="shared" si="23"/>
        <v>18.7</v>
      </c>
      <c r="DP7" s="64">
        <f t="shared" si="23"/>
        <v>18.3</v>
      </c>
      <c r="DQ7" s="64"/>
      <c r="DR7" s="64">
        <f>DR8</f>
        <v>56.1</v>
      </c>
      <c r="DS7" s="64">
        <f t="shared" ref="DS7:EA7" si="24">DS8</f>
        <v>64.2</v>
      </c>
      <c r="DT7" s="64">
        <f t="shared" si="24"/>
        <v>65.8</v>
      </c>
      <c r="DU7" s="64">
        <f t="shared" si="24"/>
        <v>67.8</v>
      </c>
      <c r="DV7" s="64">
        <f t="shared" si="24"/>
        <v>68.8</v>
      </c>
      <c r="DW7" s="64">
        <f t="shared" si="24"/>
        <v>48</v>
      </c>
      <c r="DX7" s="64">
        <f t="shared" si="24"/>
        <v>52.2</v>
      </c>
      <c r="DY7" s="64">
        <f t="shared" si="24"/>
        <v>52.4</v>
      </c>
      <c r="DZ7" s="64">
        <f t="shared" si="24"/>
        <v>52.5</v>
      </c>
      <c r="EA7" s="64">
        <f t="shared" si="24"/>
        <v>53.5</v>
      </c>
      <c r="EB7" s="64"/>
      <c r="EC7" s="64">
        <f>EC8</f>
        <v>47.4</v>
      </c>
      <c r="ED7" s="64">
        <f t="shared" ref="ED7:EL7" si="25">ED8</f>
        <v>63.3</v>
      </c>
      <c r="EE7" s="64">
        <f t="shared" si="25"/>
        <v>68.7</v>
      </c>
      <c r="EF7" s="64">
        <f t="shared" si="25"/>
        <v>71</v>
      </c>
      <c r="EG7" s="64">
        <f t="shared" si="25"/>
        <v>69.5</v>
      </c>
      <c r="EH7" s="64">
        <f t="shared" si="25"/>
        <v>63.3</v>
      </c>
      <c r="EI7" s="64">
        <f t="shared" si="25"/>
        <v>69.599999999999994</v>
      </c>
      <c r="EJ7" s="64">
        <f t="shared" si="25"/>
        <v>69.2</v>
      </c>
      <c r="EK7" s="64">
        <f t="shared" si="25"/>
        <v>69.7</v>
      </c>
      <c r="EL7" s="64">
        <f t="shared" si="25"/>
        <v>71.3</v>
      </c>
      <c r="EM7" s="64"/>
      <c r="EN7" s="65">
        <f>EN8</f>
        <v>28718788</v>
      </c>
      <c r="EO7" s="65">
        <f t="shared" ref="EO7:EW7" si="26">EO8</f>
        <v>29234200</v>
      </c>
      <c r="EP7" s="65">
        <f t="shared" si="26"/>
        <v>29758500</v>
      </c>
      <c r="EQ7" s="65">
        <f t="shared" si="26"/>
        <v>30193247</v>
      </c>
      <c r="ER7" s="65">
        <f t="shared" si="26"/>
        <v>30432053</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262129</v>
      </c>
      <c r="D8" s="67">
        <v>46</v>
      </c>
      <c r="E8" s="67">
        <v>6</v>
      </c>
      <c r="F8" s="67">
        <v>0</v>
      </c>
      <c r="G8" s="67">
        <v>2</v>
      </c>
      <c r="H8" s="67" t="s">
        <v>126</v>
      </c>
      <c r="I8" s="67" t="s">
        <v>127</v>
      </c>
      <c r="J8" s="67" t="s">
        <v>128</v>
      </c>
      <c r="K8" s="67" t="s">
        <v>129</v>
      </c>
      <c r="L8" s="67" t="s">
        <v>130</v>
      </c>
      <c r="M8" s="67" t="s">
        <v>131</v>
      </c>
      <c r="N8" s="67" t="s">
        <v>132</v>
      </c>
      <c r="O8" s="67" t="s">
        <v>133</v>
      </c>
      <c r="P8" s="67" t="s">
        <v>134</v>
      </c>
      <c r="Q8" s="68">
        <v>14</v>
      </c>
      <c r="R8" s="67" t="s">
        <v>135</v>
      </c>
      <c r="S8" s="67" t="s">
        <v>136</v>
      </c>
      <c r="T8" s="67" t="s">
        <v>137</v>
      </c>
      <c r="U8" s="68">
        <v>55944</v>
      </c>
      <c r="V8" s="68">
        <v>9602</v>
      </c>
      <c r="W8" s="67" t="s">
        <v>138</v>
      </c>
      <c r="X8" s="69" t="s">
        <v>139</v>
      </c>
      <c r="Y8" s="68">
        <v>110</v>
      </c>
      <c r="Z8" s="68">
        <v>60</v>
      </c>
      <c r="AA8" s="68" t="s">
        <v>140</v>
      </c>
      <c r="AB8" s="68" t="s">
        <v>140</v>
      </c>
      <c r="AC8" s="68" t="s">
        <v>140</v>
      </c>
      <c r="AD8" s="68">
        <v>170</v>
      </c>
      <c r="AE8" s="68">
        <v>110</v>
      </c>
      <c r="AF8" s="68">
        <v>60</v>
      </c>
      <c r="AG8" s="68">
        <v>170</v>
      </c>
      <c r="AH8" s="70">
        <v>94.5</v>
      </c>
      <c r="AI8" s="70">
        <v>97.7</v>
      </c>
      <c r="AJ8" s="70">
        <v>100</v>
      </c>
      <c r="AK8" s="70">
        <v>99.6</v>
      </c>
      <c r="AL8" s="70">
        <v>95</v>
      </c>
      <c r="AM8" s="70">
        <v>96.3</v>
      </c>
      <c r="AN8" s="70">
        <v>96.9</v>
      </c>
      <c r="AO8" s="70">
        <v>98.3</v>
      </c>
      <c r="AP8" s="70">
        <v>96.7</v>
      </c>
      <c r="AQ8" s="70">
        <v>96.6</v>
      </c>
      <c r="AR8" s="70">
        <v>98.5</v>
      </c>
      <c r="AS8" s="70">
        <v>91.5</v>
      </c>
      <c r="AT8" s="70">
        <v>90.7</v>
      </c>
      <c r="AU8" s="70">
        <v>93.2</v>
      </c>
      <c r="AV8" s="70">
        <v>93.1</v>
      </c>
      <c r="AW8" s="70">
        <v>88.9</v>
      </c>
      <c r="AX8" s="70">
        <v>86.6</v>
      </c>
      <c r="AY8" s="70">
        <v>85.4</v>
      </c>
      <c r="AZ8" s="70">
        <v>85.3</v>
      </c>
      <c r="BA8" s="70">
        <v>84.2</v>
      </c>
      <c r="BB8" s="70">
        <v>83.9</v>
      </c>
      <c r="BC8" s="70">
        <v>89.7</v>
      </c>
      <c r="BD8" s="71">
        <v>101.1</v>
      </c>
      <c r="BE8" s="71">
        <v>69.599999999999994</v>
      </c>
      <c r="BF8" s="71">
        <v>66.599999999999994</v>
      </c>
      <c r="BG8" s="71">
        <v>67.5</v>
      </c>
      <c r="BH8" s="71">
        <v>71</v>
      </c>
      <c r="BI8" s="71">
        <v>121</v>
      </c>
      <c r="BJ8" s="71">
        <v>112.9</v>
      </c>
      <c r="BK8" s="71">
        <v>118.9</v>
      </c>
      <c r="BL8" s="71">
        <v>119.5</v>
      </c>
      <c r="BM8" s="71">
        <v>116.9</v>
      </c>
      <c r="BN8" s="71">
        <v>64.7</v>
      </c>
      <c r="BO8" s="70">
        <v>85.8</v>
      </c>
      <c r="BP8" s="70">
        <v>88.8</v>
      </c>
      <c r="BQ8" s="70">
        <v>90.6</v>
      </c>
      <c r="BR8" s="70">
        <v>87.4</v>
      </c>
      <c r="BS8" s="70">
        <v>87.6</v>
      </c>
      <c r="BT8" s="70">
        <v>68.5</v>
      </c>
      <c r="BU8" s="70">
        <v>68.3</v>
      </c>
      <c r="BV8" s="70">
        <v>67.900000000000006</v>
      </c>
      <c r="BW8" s="70">
        <v>69.8</v>
      </c>
      <c r="BX8" s="70">
        <v>69.7</v>
      </c>
      <c r="BY8" s="70">
        <v>74.8</v>
      </c>
      <c r="BZ8" s="71">
        <v>24659</v>
      </c>
      <c r="CA8" s="71">
        <v>25001</v>
      </c>
      <c r="CB8" s="71">
        <v>24748</v>
      </c>
      <c r="CC8" s="71">
        <v>24864</v>
      </c>
      <c r="CD8" s="71">
        <v>25720</v>
      </c>
      <c r="CE8" s="71">
        <v>31585</v>
      </c>
      <c r="CF8" s="71">
        <v>32431</v>
      </c>
      <c r="CG8" s="71">
        <v>32532</v>
      </c>
      <c r="CH8" s="71">
        <v>33492</v>
      </c>
      <c r="CI8" s="71">
        <v>34136</v>
      </c>
      <c r="CJ8" s="70">
        <v>50718</v>
      </c>
      <c r="CK8" s="71">
        <v>8520</v>
      </c>
      <c r="CL8" s="71">
        <v>8907</v>
      </c>
      <c r="CM8" s="71">
        <v>8685</v>
      </c>
      <c r="CN8" s="71">
        <v>9153</v>
      </c>
      <c r="CO8" s="71">
        <v>9115</v>
      </c>
      <c r="CP8" s="71">
        <v>9437</v>
      </c>
      <c r="CQ8" s="71">
        <v>9726</v>
      </c>
      <c r="CR8" s="71">
        <v>10037</v>
      </c>
      <c r="CS8" s="71">
        <v>9976</v>
      </c>
      <c r="CT8" s="71">
        <v>10130</v>
      </c>
      <c r="CU8" s="70">
        <v>14202</v>
      </c>
      <c r="CV8" s="71">
        <v>60.1</v>
      </c>
      <c r="CW8" s="71">
        <v>59.6</v>
      </c>
      <c r="CX8" s="71">
        <v>59.6</v>
      </c>
      <c r="CY8" s="71">
        <v>60.7</v>
      </c>
      <c r="CZ8" s="71">
        <v>65</v>
      </c>
      <c r="DA8" s="71">
        <v>61.2</v>
      </c>
      <c r="DB8" s="71">
        <v>62.1</v>
      </c>
      <c r="DC8" s="71">
        <v>62.5</v>
      </c>
      <c r="DD8" s="71">
        <v>63.4</v>
      </c>
      <c r="DE8" s="71">
        <v>63.4</v>
      </c>
      <c r="DF8" s="71">
        <v>55</v>
      </c>
      <c r="DG8" s="71">
        <v>14.8</v>
      </c>
      <c r="DH8" s="71">
        <v>13.4</v>
      </c>
      <c r="DI8" s="71">
        <v>12.3</v>
      </c>
      <c r="DJ8" s="71">
        <v>11.8</v>
      </c>
      <c r="DK8" s="71">
        <v>12.1</v>
      </c>
      <c r="DL8" s="71">
        <v>19.3</v>
      </c>
      <c r="DM8" s="71">
        <v>18.899999999999999</v>
      </c>
      <c r="DN8" s="71">
        <v>19</v>
      </c>
      <c r="DO8" s="71">
        <v>18.7</v>
      </c>
      <c r="DP8" s="71">
        <v>18.3</v>
      </c>
      <c r="DQ8" s="71">
        <v>24.3</v>
      </c>
      <c r="DR8" s="70">
        <v>56.1</v>
      </c>
      <c r="DS8" s="70">
        <v>64.2</v>
      </c>
      <c r="DT8" s="70">
        <v>65.8</v>
      </c>
      <c r="DU8" s="70">
        <v>67.8</v>
      </c>
      <c r="DV8" s="70">
        <v>68.8</v>
      </c>
      <c r="DW8" s="70">
        <v>48</v>
      </c>
      <c r="DX8" s="70">
        <v>52.2</v>
      </c>
      <c r="DY8" s="70">
        <v>52.4</v>
      </c>
      <c r="DZ8" s="70">
        <v>52.5</v>
      </c>
      <c r="EA8" s="70">
        <v>53.5</v>
      </c>
      <c r="EB8" s="70">
        <v>51.6</v>
      </c>
      <c r="EC8" s="70">
        <v>47.4</v>
      </c>
      <c r="ED8" s="70">
        <v>63.3</v>
      </c>
      <c r="EE8" s="70">
        <v>68.7</v>
      </c>
      <c r="EF8" s="70">
        <v>71</v>
      </c>
      <c r="EG8" s="70">
        <v>69.5</v>
      </c>
      <c r="EH8" s="70">
        <v>63.3</v>
      </c>
      <c r="EI8" s="70">
        <v>69.599999999999994</v>
      </c>
      <c r="EJ8" s="70">
        <v>69.2</v>
      </c>
      <c r="EK8" s="70">
        <v>69.7</v>
      </c>
      <c r="EL8" s="70">
        <v>71.3</v>
      </c>
      <c r="EM8" s="70">
        <v>67.599999999999994</v>
      </c>
      <c r="EN8" s="71">
        <v>28718788</v>
      </c>
      <c r="EO8" s="71">
        <v>29234200</v>
      </c>
      <c r="EP8" s="71">
        <v>29758500</v>
      </c>
      <c r="EQ8" s="71">
        <v>30193247</v>
      </c>
      <c r="ER8" s="71">
        <v>30432053</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蒲田 弘志</dc:creator>
  <cp:lastModifiedBy>永島 一陽</cp:lastModifiedBy>
  <cp:lastPrinted>2019-02-14T01:30:43Z</cp:lastPrinted>
  <dcterms:created xsi:type="dcterms:W3CDTF">2019-01-23T02:42:55Z</dcterms:created>
  <dcterms:modified xsi:type="dcterms:W3CDTF">2019-02-14T01:56:40Z</dcterms:modified>
</cp:coreProperties>
</file>