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6f5CNOmq/OVMrABNSLtew/JoQSt2jdWSgjtWnn2hIru+HAFIvBU9SgI5LCWWN18FHCOn1x91J6/WszoOgevgg==" workbookSaltValue="Wf2IoUonj4TckNH5sxskQ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D10" i="4"/>
  <c r="P10" i="4"/>
  <c r="I10" i="4"/>
  <c r="AT8" i="4"/>
  <c r="AL8" i="4"/>
  <c r="P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<sst xmlns="http://schemas.openxmlformats.org/spreadsheetml/2006/main" count="228" uniqueCount="115">
  <si>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</si>
  <si>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</si>
  <si>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</si>
  <si>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</si>
  <si>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</si>
  <si>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</si>
  <si>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</si>
  <si>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</si>
  <si>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</si>
  <si>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</si>
  <si>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</si>
  <si>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</si>
  <si>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</si>
  <si>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</si>
  <si>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</si>
  <si>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</si>
  <si>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</si>
  <si>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</si>
  <si>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</si>
  <si>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</si>
  <si>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</si>
  <si>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</si>
  <si>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</si>
  <si>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</si>
  <si>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</si>
  <si>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</si>
  <si>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</si>
  <si>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</si>
  <si>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</si>
  <si>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</si>
  <si>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</si>
  <si>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</si>
  <si>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</si>
  <si>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</si>
  <si>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</si>
  <si>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</si>
  <si>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</si>
  <si>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</si>
  <si>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</si>
  <si>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</si>
  <si>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</si>
  <si>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</si>
  <si>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</si>
  <si>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</si>
  <si>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</si>
  <si>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</si>
  <si>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</si>
  <si>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</si>
  <si>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</si>
  <si>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</si>
  <si>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</si>
  <si>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</si>
  <si>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</si>
  <si>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</si>
  <si>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</si>
  <si>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</si>
  <si>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</si>
  <si>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</si>
  <si>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</si>
  <si>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</si>
  <si>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</si>
  <si>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</si>
  <si>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</si>
  <si>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</si>
  <si>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</si>
  <si>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</si>
  <si>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</si>
  <si>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</si>
  <si>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</si>
  <si>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</si>
  <si>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</si>
  <si>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</si>
  <si>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</si>
  <si>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</si>
  <si>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</si>
  <si>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</si>
  <si>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</si>
  <si>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</si>
  <si>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</si>
  <si>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</si>
  <si>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</si>
  <si>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</si>
  <si>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</si>
  <si>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</si>
  <si>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</si>
  <si>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</si>
  <si>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</si>
  <si>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</si>
  <si>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</si>
  <si>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</si>
  <si>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</si>
  <si>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</si>
  <si>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</si>
  <si>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</si>
  <si>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</si>
  <si>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</si>
  <si>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</si>
  <si>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</si>
  <si>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</si>
  <si>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</si>
  <si>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</si>
  <si>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</si>
  <si>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</si>
  <si>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</si>
  <si>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</si>
  <si>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</si>
  <si>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</si>
  <si>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</si>
  <si>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</si>
  <si>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</si>
  <si>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</si>
  <si>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</si>
  <si>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4年に供用開始した処理場は27年が経過し、他の処理施設の多くは18年以上が経過している中で、機械設備や電気設備の更新や修理が必要な時期を迎えることから、施設の維持管理計画を策定し計画的に取り組んでいく必要がある。
　また、主要な設備の更新時期に来ている処理場においては、近隣の処理場との統合の費用を比較し、処理場の統合を進める。</t>
    <phoneticPr fontId="4"/>
  </si>
  <si>
    <t>　人口減少による使用料収入の減少と施設の維持管理費の増加が見込まれることから、使用料の改定のみならず、処理場の統合について検討を進めていく必要がある。</t>
    <phoneticPr fontId="4"/>
  </si>
  <si>
    <t>　農業集落排水処理事業は8処理区あり、整備率は100％、水洗化率は87.3％である。
　平成23年度に最後の処理区の整備が完了し、年々水洗化率は上昇している。
　平成29年度より、他会計繰入金の算出方法を見直した結果、収益的収支比率及び経費回収率の増加、汚水処理原価の減少となっている。
　一方で、未利用等平準化債を借りていることにより企業債残高が下がらないため、企業債残高対事業規模比率が類似団体平均と比較し高くなっている。
　人口減少と高齢化により有収水量が減少しており、施設の維持管理において一般会計からの繰入金に依存する状況となっていることから、経営の効率性の改善が必要である。</t>
    <rPh sb="81" eb="83">
      <t>ヘイセイ</t>
    </rPh>
    <rPh sb="85" eb="87">
      <t>ネンド</t>
    </rPh>
    <rPh sb="264" eb="26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</si>
</sst>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D6-4F8E-A07A-15ACACA527D7}"/>
            </c:ext>
          </c:extLst>
        </c:ser>
        <c:dLbls>
          <c:showLegendKey val="0"/>
          <c:showVal val="0"/>
          <c:showCatName val="0"/>
          <c:showSerName val="0"/>
          <c:showPercent val="0"/>
          <c:showBubbleSize val="0"/>
        </c:dLbls>
        <c:gapWidth val="150"/>
        <c:axId val="200571520"/>
        <c:axId val="20064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1BD6-4F8E-A07A-15ACACA527D7}"/>
            </c:ext>
          </c:extLst>
        </c:ser>
        <c:dLbls>
          <c:showLegendKey val="0"/>
          <c:showVal val="0"/>
          <c:showCatName val="0"/>
          <c:showSerName val="0"/>
          <c:showPercent val="0"/>
          <c:showBubbleSize val="0"/>
        </c:dLbls>
        <c:marker val="1"/>
        <c:smooth val="0"/>
        <c:axId val="200571520"/>
        <c:axId val="200647424"/>
      </c:lineChart>
      <c:dateAx>
        <c:axId val="200571520"/>
        <c:scaling>
          <c:orientation val="minMax"/>
        </c:scaling>
        <c:delete val="1"/>
        <c:axPos val="b"/>
        <c:numFmt formatCode="ge" sourceLinked="1"/>
        <c:majorTickMark val="none"/>
        <c:minorTickMark val="none"/>
        <c:tickLblPos val="none"/>
        <c:crossAx val="200647424"/>
        <c:crosses val="autoZero"/>
        <c:auto val="1"/>
        <c:lblOffset val="100"/>
        <c:baseTimeUnit val="years"/>
      </c:dateAx>
      <c:valAx>
        <c:axId val="2006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57.99</c:v>
                </c:pt>
                <c:pt idx="1">
                  <c:v>57.77</c:v>
                </c:pt>
                <c:pt idx="2">
                  <c:v>55.27</c:v>
                </c:pt>
                <c:pt idx="3">
                  <c:v>56.29</c:v>
                </c:pt>
                <c:pt idx="4">
                  <c:v>55.97</c:v>
                </c:pt>
              </c:numCache>
            </c:numRef>
          </c:val>
          <c:extLst xmlns:c16r2="http://schemas.microsoft.com/office/drawing/2015/06/chart">
            <c:ext xmlns:c16="http://schemas.microsoft.com/office/drawing/2014/chart" uri="{C3380CC4-5D6E-409C-BE32-E72D297353CC}">
              <c16:uniqueId val="{00000000-E15F-4509-A478-8AE29E4257B9}"/>
            </c:ext>
          </c:extLst>
        </c:ser>
        <c:dLbls>
          <c:showLegendKey val="0"/>
          <c:showVal val="0"/>
          <c:showCatName val="0"/>
          <c:showSerName val="0"/>
          <c:showPercent val="0"/>
          <c:showBubbleSize val="0"/>
        </c:dLbls>
        <c:gapWidth val="150"/>
        <c:axId val="206808192"/>
        <c:axId val="20681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E15F-4509-A478-8AE29E4257B9}"/>
            </c:ext>
          </c:extLst>
        </c:ser>
        <c:dLbls>
          <c:showLegendKey val="0"/>
          <c:showVal val="0"/>
          <c:showCatName val="0"/>
          <c:showSerName val="0"/>
          <c:showPercent val="0"/>
          <c:showBubbleSize val="0"/>
        </c:dLbls>
        <c:marker val="1"/>
        <c:smooth val="0"/>
        <c:axId val="206808192"/>
        <c:axId val="206810112"/>
      </c:lineChart>
      <c:dateAx>
        <c:axId val="206808192"/>
        <c:scaling>
          <c:orientation val="minMax"/>
        </c:scaling>
        <c:delete val="1"/>
        <c:axPos val="b"/>
        <c:numFmt formatCode="ge" sourceLinked="1"/>
        <c:majorTickMark val="none"/>
        <c:minorTickMark val="none"/>
        <c:tickLblPos val="none"/>
        <c:crossAx val="206810112"/>
        <c:crosses val="autoZero"/>
        <c:auto val="1"/>
        <c:lblOffset val="100"/>
        <c:baseTimeUnit val="years"/>
      </c:dateAx>
      <c:valAx>
        <c:axId val="2068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84.4</c:v>
                </c:pt>
                <c:pt idx="1">
                  <c:v>84.96</c:v>
                </c:pt>
                <c:pt idx="2">
                  <c:v>86.14</c:v>
                </c:pt>
                <c:pt idx="3">
                  <c:v>86.93</c:v>
                </c:pt>
                <c:pt idx="4">
                  <c:v>87.3</c:v>
                </c:pt>
              </c:numCache>
            </c:numRef>
          </c:val>
          <c:extLst xmlns:c16r2="http://schemas.microsoft.com/office/drawing/2015/06/chart">
            <c:ext xmlns:c16="http://schemas.microsoft.com/office/drawing/2014/chart" uri="{C3380CC4-5D6E-409C-BE32-E72D297353CC}">
              <c16:uniqueId val="{00000000-8C1A-4E76-9947-124F7B42C742}"/>
            </c:ext>
          </c:extLst>
        </c:ser>
        <c:dLbls>
          <c:showLegendKey val="0"/>
          <c:showVal val="0"/>
          <c:showCatName val="0"/>
          <c:showSerName val="0"/>
          <c:showPercent val="0"/>
          <c:showBubbleSize val="0"/>
        </c:dLbls>
        <c:gapWidth val="150"/>
        <c:axId val="206833152"/>
        <c:axId val="20683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8C1A-4E76-9947-124F7B42C742}"/>
            </c:ext>
          </c:extLst>
        </c:ser>
        <c:dLbls>
          <c:showLegendKey val="0"/>
          <c:showVal val="0"/>
          <c:showCatName val="0"/>
          <c:showSerName val="0"/>
          <c:showPercent val="0"/>
          <c:showBubbleSize val="0"/>
        </c:dLbls>
        <c:marker val="1"/>
        <c:smooth val="0"/>
        <c:axId val="206833152"/>
        <c:axId val="206835072"/>
      </c:lineChart>
      <c:dateAx>
        <c:axId val="206833152"/>
        <c:scaling>
          <c:orientation val="minMax"/>
        </c:scaling>
        <c:delete val="1"/>
        <c:axPos val="b"/>
        <c:numFmt formatCode="ge" sourceLinked="1"/>
        <c:majorTickMark val="none"/>
        <c:minorTickMark val="none"/>
        <c:tickLblPos val="none"/>
        <c:crossAx val="206835072"/>
        <c:crosses val="autoZero"/>
        <c:auto val="1"/>
        <c:lblOffset val="100"/>
        <c:baseTimeUnit val="years"/>
      </c:dateAx>
      <c:valAx>
        <c:axId val="2068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75.650000000000006</c:v>
                </c:pt>
                <c:pt idx="1">
                  <c:v>56.13</c:v>
                </c:pt>
                <c:pt idx="2">
                  <c:v>44.97</c:v>
                </c:pt>
                <c:pt idx="3">
                  <c:v>71.88</c:v>
                </c:pt>
                <c:pt idx="4">
                  <c:v>71.78</c:v>
                </c:pt>
              </c:numCache>
            </c:numRef>
          </c:val>
          <c:extLst xmlns:c16r2="http://schemas.microsoft.com/office/drawing/2015/06/chart">
            <c:ext xmlns:c16="http://schemas.microsoft.com/office/drawing/2014/chart" uri="{C3380CC4-5D6E-409C-BE32-E72D297353CC}">
              <c16:uniqueId val="{00000000-1442-48D7-9920-DB1B9B87A4BC}"/>
            </c:ext>
          </c:extLst>
        </c:ser>
        <c:dLbls>
          <c:showLegendKey val="0"/>
          <c:showVal val="0"/>
          <c:showCatName val="0"/>
          <c:showSerName val="0"/>
          <c:showPercent val="0"/>
          <c:showBubbleSize val="0"/>
        </c:dLbls>
        <c:gapWidth val="150"/>
        <c:axId val="202329472"/>
        <c:axId val="20235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42-48D7-9920-DB1B9B87A4BC}"/>
            </c:ext>
          </c:extLst>
        </c:ser>
        <c:dLbls>
          <c:showLegendKey val="0"/>
          <c:showVal val="0"/>
          <c:showCatName val="0"/>
          <c:showSerName val="0"/>
          <c:showPercent val="0"/>
          <c:showBubbleSize val="0"/>
        </c:dLbls>
        <c:marker val="1"/>
        <c:smooth val="0"/>
        <c:axId val="202329472"/>
        <c:axId val="202352512"/>
      </c:lineChart>
      <c:dateAx>
        <c:axId val="202329472"/>
        <c:scaling>
          <c:orientation val="minMax"/>
        </c:scaling>
        <c:delete val="1"/>
        <c:axPos val="b"/>
        <c:numFmt formatCode="ge" sourceLinked="1"/>
        <c:majorTickMark val="none"/>
        <c:minorTickMark val="none"/>
        <c:tickLblPos val="none"/>
        <c:crossAx val="202352512"/>
        <c:crosses val="autoZero"/>
        <c:auto val="1"/>
        <c:lblOffset val="100"/>
        <c:baseTimeUnit val="years"/>
      </c:dateAx>
      <c:valAx>
        <c:axId val="2023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CE-444E-9E53-056F7F73E391}"/>
            </c:ext>
          </c:extLst>
        </c:ser>
        <c:dLbls>
          <c:showLegendKey val="0"/>
          <c:showVal val="0"/>
          <c:showCatName val="0"/>
          <c:showSerName val="0"/>
          <c:showPercent val="0"/>
          <c:showBubbleSize val="0"/>
        </c:dLbls>
        <c:gapWidth val="150"/>
        <c:axId val="205654272"/>
        <c:axId val="20644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CE-444E-9E53-056F7F73E391}"/>
            </c:ext>
          </c:extLst>
        </c:ser>
        <c:dLbls>
          <c:showLegendKey val="0"/>
          <c:showVal val="0"/>
          <c:showCatName val="0"/>
          <c:showSerName val="0"/>
          <c:showPercent val="0"/>
          <c:showBubbleSize val="0"/>
        </c:dLbls>
        <c:marker val="1"/>
        <c:smooth val="0"/>
        <c:axId val="205654272"/>
        <c:axId val="206446976"/>
      </c:lineChart>
      <c:dateAx>
        <c:axId val="205654272"/>
        <c:scaling>
          <c:orientation val="minMax"/>
        </c:scaling>
        <c:delete val="1"/>
        <c:axPos val="b"/>
        <c:numFmt formatCode="ge" sourceLinked="1"/>
        <c:majorTickMark val="none"/>
        <c:minorTickMark val="none"/>
        <c:tickLblPos val="none"/>
        <c:crossAx val="206446976"/>
        <c:crosses val="autoZero"/>
        <c:auto val="1"/>
        <c:lblOffset val="100"/>
        <c:baseTimeUnit val="years"/>
      </c:dateAx>
      <c:valAx>
        <c:axId val="2064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6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37-45F3-BD70-3A9F7DC98538}"/>
            </c:ext>
          </c:extLst>
        </c:ser>
        <c:dLbls>
          <c:showLegendKey val="0"/>
          <c:showVal val="0"/>
          <c:showCatName val="0"/>
          <c:showSerName val="0"/>
          <c:showPercent val="0"/>
          <c:showBubbleSize val="0"/>
        </c:dLbls>
        <c:gapWidth val="150"/>
        <c:axId val="206490240"/>
        <c:axId val="20649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37-45F3-BD70-3A9F7DC98538}"/>
            </c:ext>
          </c:extLst>
        </c:ser>
        <c:dLbls>
          <c:showLegendKey val="0"/>
          <c:showVal val="0"/>
          <c:showCatName val="0"/>
          <c:showSerName val="0"/>
          <c:showPercent val="0"/>
          <c:showBubbleSize val="0"/>
        </c:dLbls>
        <c:marker val="1"/>
        <c:smooth val="0"/>
        <c:axId val="206490240"/>
        <c:axId val="206496512"/>
      </c:lineChart>
      <c:dateAx>
        <c:axId val="206490240"/>
        <c:scaling>
          <c:orientation val="minMax"/>
        </c:scaling>
        <c:delete val="1"/>
        <c:axPos val="b"/>
        <c:numFmt formatCode="ge" sourceLinked="1"/>
        <c:majorTickMark val="none"/>
        <c:minorTickMark val="none"/>
        <c:tickLblPos val="none"/>
        <c:crossAx val="206496512"/>
        <c:crosses val="autoZero"/>
        <c:auto val="1"/>
        <c:lblOffset val="100"/>
        <c:baseTimeUnit val="years"/>
      </c:dateAx>
      <c:valAx>
        <c:axId val="20649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28-40D3-A046-10016DF64065}"/>
            </c:ext>
          </c:extLst>
        </c:ser>
        <c:dLbls>
          <c:showLegendKey val="0"/>
          <c:showVal val="0"/>
          <c:showCatName val="0"/>
          <c:showSerName val="0"/>
          <c:showPercent val="0"/>
          <c:showBubbleSize val="0"/>
        </c:dLbls>
        <c:gapWidth val="150"/>
        <c:axId val="206515200"/>
        <c:axId val="2065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28-40D3-A046-10016DF64065}"/>
            </c:ext>
          </c:extLst>
        </c:ser>
        <c:dLbls>
          <c:showLegendKey val="0"/>
          <c:showVal val="0"/>
          <c:showCatName val="0"/>
          <c:showSerName val="0"/>
          <c:showPercent val="0"/>
          <c:showBubbleSize val="0"/>
        </c:dLbls>
        <c:marker val="1"/>
        <c:smooth val="0"/>
        <c:axId val="206515200"/>
        <c:axId val="206525568"/>
      </c:lineChart>
      <c:dateAx>
        <c:axId val="206515200"/>
        <c:scaling>
          <c:orientation val="minMax"/>
        </c:scaling>
        <c:delete val="1"/>
        <c:axPos val="b"/>
        <c:numFmt formatCode="ge" sourceLinked="1"/>
        <c:majorTickMark val="none"/>
        <c:minorTickMark val="none"/>
        <c:tickLblPos val="none"/>
        <c:crossAx val="206525568"/>
        <c:crosses val="autoZero"/>
        <c:auto val="1"/>
        <c:lblOffset val="100"/>
        <c:baseTimeUnit val="years"/>
      </c:dateAx>
      <c:valAx>
        <c:axId val="2065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93-4384-9279-0FD84523EE6C}"/>
            </c:ext>
          </c:extLst>
        </c:ser>
        <c:dLbls>
          <c:showLegendKey val="0"/>
          <c:showVal val="0"/>
          <c:showCatName val="0"/>
          <c:showSerName val="0"/>
          <c:showPercent val="0"/>
          <c:showBubbleSize val="0"/>
        </c:dLbls>
        <c:gapWidth val="150"/>
        <c:axId val="206540160"/>
        <c:axId val="2065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93-4384-9279-0FD84523EE6C}"/>
            </c:ext>
          </c:extLst>
        </c:ser>
        <c:dLbls>
          <c:showLegendKey val="0"/>
          <c:showVal val="0"/>
          <c:showCatName val="0"/>
          <c:showSerName val="0"/>
          <c:showPercent val="0"/>
          <c:showBubbleSize val="0"/>
        </c:dLbls>
        <c:marker val="1"/>
        <c:smooth val="0"/>
        <c:axId val="206540160"/>
        <c:axId val="206575104"/>
      </c:lineChart>
      <c:dateAx>
        <c:axId val="206540160"/>
        <c:scaling>
          <c:orientation val="minMax"/>
        </c:scaling>
        <c:delete val="1"/>
        <c:axPos val="b"/>
        <c:numFmt formatCode="ge" sourceLinked="1"/>
        <c:majorTickMark val="none"/>
        <c:minorTickMark val="none"/>
        <c:tickLblPos val="none"/>
        <c:crossAx val="206575104"/>
        <c:crosses val="autoZero"/>
        <c:auto val="1"/>
        <c:lblOffset val="100"/>
        <c:baseTimeUnit val="years"/>
      </c:dateAx>
      <c:valAx>
        <c:axId val="2065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4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1532.81</c:v>
                </c:pt>
                <c:pt idx="1">
                  <c:v>1414.71</c:v>
                </c:pt>
                <c:pt idx="2">
                  <c:v>2032.63</c:v>
                </c:pt>
                <c:pt idx="3">
                  <c:v>1735.09</c:v>
                </c:pt>
                <c:pt idx="4">
                  <c:v>1596.51</c:v>
                </c:pt>
              </c:numCache>
            </c:numRef>
          </c:val>
          <c:extLst xmlns:c16r2="http://schemas.microsoft.com/office/drawing/2015/06/chart">
            <c:ext xmlns:c16="http://schemas.microsoft.com/office/drawing/2014/chart" uri="{C3380CC4-5D6E-409C-BE32-E72D297353CC}">
              <c16:uniqueId val="{00000000-69EB-40B6-A22B-C4FC0B3D4F59}"/>
            </c:ext>
          </c:extLst>
        </c:ser>
        <c:dLbls>
          <c:showLegendKey val="0"/>
          <c:showVal val="0"/>
          <c:showCatName val="0"/>
          <c:showSerName val="0"/>
          <c:showPercent val="0"/>
          <c:showBubbleSize val="0"/>
        </c:dLbls>
        <c:gapWidth val="150"/>
        <c:axId val="206589952"/>
        <c:axId val="20659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69EB-40B6-A22B-C4FC0B3D4F59}"/>
            </c:ext>
          </c:extLst>
        </c:ser>
        <c:dLbls>
          <c:showLegendKey val="0"/>
          <c:showVal val="0"/>
          <c:showCatName val="0"/>
          <c:showSerName val="0"/>
          <c:showPercent val="0"/>
          <c:showBubbleSize val="0"/>
        </c:dLbls>
        <c:marker val="1"/>
        <c:smooth val="0"/>
        <c:axId val="206589952"/>
        <c:axId val="206591872"/>
      </c:lineChart>
      <c:dateAx>
        <c:axId val="206589952"/>
        <c:scaling>
          <c:orientation val="minMax"/>
        </c:scaling>
        <c:delete val="1"/>
        <c:axPos val="b"/>
        <c:numFmt formatCode="ge" sourceLinked="1"/>
        <c:majorTickMark val="none"/>
        <c:minorTickMark val="none"/>
        <c:tickLblPos val="none"/>
        <c:crossAx val="206591872"/>
        <c:crosses val="autoZero"/>
        <c:auto val="1"/>
        <c:lblOffset val="100"/>
        <c:baseTimeUnit val="years"/>
      </c:dateAx>
      <c:valAx>
        <c:axId val="2065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36.6</c:v>
                </c:pt>
                <c:pt idx="1">
                  <c:v>37.81</c:v>
                </c:pt>
                <c:pt idx="2">
                  <c:v>38.44</c:v>
                </c:pt>
                <c:pt idx="3">
                  <c:v>69.84</c:v>
                </c:pt>
                <c:pt idx="4">
                  <c:v>70.33</c:v>
                </c:pt>
              </c:numCache>
            </c:numRef>
          </c:val>
          <c:extLst xmlns:c16r2="http://schemas.microsoft.com/office/drawing/2015/06/chart">
            <c:ext xmlns:c16="http://schemas.microsoft.com/office/drawing/2014/chart" uri="{C3380CC4-5D6E-409C-BE32-E72D297353CC}">
              <c16:uniqueId val="{00000000-115A-4942-807D-6BE988476F2F}"/>
            </c:ext>
          </c:extLst>
        </c:ser>
        <c:dLbls>
          <c:showLegendKey val="0"/>
          <c:showVal val="0"/>
          <c:showCatName val="0"/>
          <c:showSerName val="0"/>
          <c:showPercent val="0"/>
          <c:showBubbleSize val="0"/>
        </c:dLbls>
        <c:gapWidth val="150"/>
        <c:axId val="206700928"/>
        <c:axId val="20670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115A-4942-807D-6BE988476F2F}"/>
            </c:ext>
          </c:extLst>
        </c:ser>
        <c:dLbls>
          <c:showLegendKey val="0"/>
          <c:showVal val="0"/>
          <c:showCatName val="0"/>
          <c:showSerName val="0"/>
          <c:showPercent val="0"/>
          <c:showBubbleSize val="0"/>
        </c:dLbls>
        <c:marker val="1"/>
        <c:smooth val="0"/>
        <c:axId val="206700928"/>
        <c:axId val="206702848"/>
      </c:lineChart>
      <c:dateAx>
        <c:axId val="206700928"/>
        <c:scaling>
          <c:orientation val="minMax"/>
        </c:scaling>
        <c:delete val="1"/>
        <c:axPos val="b"/>
        <c:numFmt formatCode="ge" sourceLinked="1"/>
        <c:majorTickMark val="none"/>
        <c:minorTickMark val="none"/>
        <c:tickLblPos val="none"/>
        <c:crossAx val="206702848"/>
        <c:crosses val="autoZero"/>
        <c:auto val="1"/>
        <c:lblOffset val="100"/>
        <c:baseTimeUnit val="years"/>
      </c:dateAx>
      <c:valAx>
        <c:axId val="2067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437.6</c:v>
                </c:pt>
                <c:pt idx="1">
                  <c:v>427.29</c:v>
                </c:pt>
                <c:pt idx="2">
                  <c:v>418.08</c:v>
                </c:pt>
                <c:pt idx="3">
                  <c:v>230.73</c:v>
                </c:pt>
                <c:pt idx="4">
                  <c:v>229.6</c:v>
                </c:pt>
              </c:numCache>
            </c:numRef>
          </c:val>
          <c:extLst xmlns:c16r2="http://schemas.microsoft.com/office/drawing/2015/06/chart">
            <c:ext xmlns:c16="http://schemas.microsoft.com/office/drawing/2014/chart" uri="{C3380CC4-5D6E-409C-BE32-E72D297353CC}">
              <c16:uniqueId val="{00000000-EA57-481D-A8A8-CF21212191C6}"/>
            </c:ext>
          </c:extLst>
        </c:ser>
        <c:dLbls>
          <c:showLegendKey val="0"/>
          <c:showVal val="0"/>
          <c:showCatName val="0"/>
          <c:showSerName val="0"/>
          <c:showPercent val="0"/>
          <c:showBubbleSize val="0"/>
        </c:dLbls>
        <c:gapWidth val="150"/>
        <c:axId val="206734080"/>
        <c:axId val="20673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EA57-481D-A8A8-CF21212191C6}"/>
            </c:ext>
          </c:extLst>
        </c:ser>
        <c:dLbls>
          <c:showLegendKey val="0"/>
          <c:showVal val="0"/>
          <c:showCatName val="0"/>
          <c:showSerName val="0"/>
          <c:showPercent val="0"/>
          <c:showBubbleSize val="0"/>
        </c:dLbls>
        <c:marker val="1"/>
        <c:smooth val="0"/>
        <c:axId val="206734080"/>
        <c:axId val="206736000"/>
      </c:lineChart>
      <c:dateAx>
        <c:axId val="206734080"/>
        <c:scaling>
          <c:orientation val="minMax"/>
        </c:scaling>
        <c:delete val="1"/>
        <c:axPos val="b"/>
        <c:numFmt formatCode="ge" sourceLinked="1"/>
        <c:majorTickMark val="none"/>
        <c:minorTickMark val="none"/>
        <c:tickLblPos val="none"/>
        <c:crossAx val="206736000"/>
        <c:crosses val="autoZero"/>
        <c:auto val="1"/>
        <c:lblOffset val="100"/>
        <c:baseTimeUnit val="years"/>
      </c:dateAx>
      <c:valAx>
        <c:axId val="2067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京丹後市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55109</v>
      </c>
      <c r="AM8" s="68"/>
      <c r="AN8" s="68"/>
      <c r="AO8" s="68"/>
      <c r="AP8" s="68"/>
      <c r="AQ8" s="68"/>
      <c r="AR8" s="68"/>
      <c r="AS8" s="68"/>
      <c r="AT8" s="67">
        <f>データ!T6</f>
        <v>501.44</v>
      </c>
      <c r="AU8" s="67"/>
      <c r="AV8" s="67"/>
      <c r="AW8" s="67"/>
      <c r="AX8" s="67"/>
      <c r="AY8" s="67"/>
      <c r="AZ8" s="67"/>
      <c r="BA8" s="67"/>
      <c r="BB8" s="67">
        <f>データ!U6</f>
        <v>109.9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11.88</v>
      </c>
      <c r="Q10" s="67"/>
      <c r="R10" s="67"/>
      <c r="S10" s="67"/>
      <c r="T10" s="67"/>
      <c r="U10" s="67"/>
      <c r="V10" s="67"/>
      <c r="W10" s="67">
        <f>データ!Q6</f>
        <v>99.1</v>
      </c>
      <c r="X10" s="67"/>
      <c r="Y10" s="67"/>
      <c r="Z10" s="67"/>
      <c r="AA10" s="67"/>
      <c r="AB10" s="67"/>
      <c r="AC10" s="67"/>
      <c r="AD10" s="68">
        <f>データ!R6</f>
        <v>3137</v>
      </c>
      <c r="AE10" s="68"/>
      <c r="AF10" s="68"/>
      <c r="AG10" s="68"/>
      <c r="AH10" s="68"/>
      <c r="AI10" s="68"/>
      <c r="AJ10" s="68"/>
      <c r="AK10" s="2"/>
      <c r="AL10" s="68">
        <f>データ!V6</f>
        <v>6497</v>
      </c>
      <c r="AM10" s="68"/>
      <c r="AN10" s="68"/>
      <c r="AO10" s="68"/>
      <c r="AP10" s="68"/>
      <c r="AQ10" s="68"/>
      <c r="AR10" s="68"/>
      <c r="AS10" s="68"/>
      <c r="AT10" s="67">
        <f>データ!W6</f>
        <v>2.83</v>
      </c>
      <c r="AU10" s="67"/>
      <c r="AV10" s="67"/>
      <c r="AW10" s="67"/>
      <c r="AX10" s="67"/>
      <c r="AY10" s="67"/>
      <c r="AZ10" s="67"/>
      <c r="BA10" s="67"/>
      <c r="BB10" s="67">
        <f>データ!X6</f>
        <v>2295.7600000000002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114</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L409sn5TrBGZ8ydtLUiRGmUXDubs2Q1JpeDSvvP9UkjG8sfjnymV3ptZU6S1zqx9EJYguH5ve1xoWBf2/OXN6Q==" saltValue="zDbYwpDsMFzh1sHyyumEu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262129</v>
      </c>
      <c r="D6" s="33">
        <f t="shared" si="3"/>
        <v>47</v>
      </c>
      <c r="E6" s="33">
        <f t="shared" si="3"/>
        <v>17</v>
      </c>
      <c r="F6" s="33">
        <f t="shared" si="3"/>
        <v>5</v>
      </c>
      <c r="G6" s="33">
        <f t="shared" si="3"/>
        <v>0</v>
      </c>
      <c r="H6" s="33" t="str">
        <f t="shared" si="3"/>
        <v>京都府　京丹後市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11.88</v>
      </c>
      <c r="Q6" s="34">
        <f t="shared" si="3"/>
        <v>99.1</v>
      </c>
      <c r="R6" s="34">
        <f t="shared" si="3"/>
        <v>3137</v>
      </c>
      <c r="S6" s="34">
        <f t="shared" si="3"/>
        <v>55109</v>
      </c>
      <c r="T6" s="34">
        <f t="shared" si="3"/>
        <v>501.44</v>
      </c>
      <c r="U6" s="34">
        <f t="shared" si="3"/>
        <v>109.9</v>
      </c>
      <c r="V6" s="34">
        <f t="shared" si="3"/>
        <v>6497</v>
      </c>
      <c r="W6" s="34">
        <f t="shared" si="3"/>
        <v>2.83</v>
      </c>
      <c r="X6" s="34">
        <f t="shared" si="3"/>
        <v>2295.7600000000002</v>
      </c>
      <c r="Y6" s="35">
        <f>IF(Y7="",NA(),Y7)</f>
        <v>75.650000000000006</v>
      </c>
      <c r="Z6" s="35">
        <f t="shared" ref="Z6:AH6" si="4">IF(Z7="",NA(),Z7)</f>
        <v>56.13</v>
      </c>
      <c r="AA6" s="35">
        <f t="shared" si="4"/>
        <v>44.97</v>
      </c>
      <c r="AB6" s="35">
        <f t="shared" si="4"/>
        <v>71.88</v>
      </c>
      <c r="AC6" s="35">
        <f t="shared" si="4"/>
        <v>71.78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1532.81</v>
      </c>
      <c r="BG6" s="35">
        <f t="shared" ref="BG6:BO6" si="7">IF(BG7="",NA(),BG7)</f>
        <v>1414.71</v>
      </c>
      <c r="BH6" s="35">
        <f t="shared" si="7"/>
        <v>2032.63</v>
      </c>
      <c r="BI6" s="35">
        <f t="shared" si="7"/>
        <v>1735.09</v>
      </c>
      <c r="BJ6" s="35">
        <f t="shared" si="7"/>
        <v>1596.51</v>
      </c>
      <c r="BK6" s="35">
        <f t="shared" si="7"/>
        <v>1044.8</v>
      </c>
      <c r="BL6" s="35">
        <f t="shared" si="7"/>
        <v>1081.8</v>
      </c>
      <c r="BM6" s="35">
        <f t="shared" si="7"/>
        <v>974.93</v>
      </c>
      <c r="BN6" s="35">
        <f t="shared" si="7"/>
        <v>855.8</v>
      </c>
      <c r="BO6" s="35">
        <f t="shared" si="7"/>
        <v>789.46</v>
      </c>
      <c r="BP6" s="34" t="str">
        <f>IF(BP7="","",IF(BP7="-","【-】","【"&amp;SUBSTITUTE(TEXT(BP7,"#,##0.00"),"-","△")&amp;"】"))</f>
        <v>【747.76】</v>
      </c>
      <c r="BQ6" s="35">
        <f>IF(BQ7="",NA(),BQ7)</f>
        <v>36.6</v>
      </c>
      <c r="BR6" s="35">
        <f t="shared" ref="BR6:BZ6" si="8">IF(BR7="",NA(),BR7)</f>
        <v>37.81</v>
      </c>
      <c r="BS6" s="35">
        <f t="shared" si="8"/>
        <v>38.44</v>
      </c>
      <c r="BT6" s="35">
        <f t="shared" si="8"/>
        <v>69.84</v>
      </c>
      <c r="BU6" s="35">
        <f t="shared" si="8"/>
        <v>70.33</v>
      </c>
      <c r="BV6" s="35">
        <f t="shared" si="8"/>
        <v>50.82</v>
      </c>
      <c r="BW6" s="35">
        <f t="shared" si="8"/>
        <v>52.19</v>
      </c>
      <c r="BX6" s="35">
        <f t="shared" si="8"/>
        <v>55.32</v>
      </c>
      <c r="BY6" s="35">
        <f t="shared" si="8"/>
        <v>59.8</v>
      </c>
      <c r="BZ6" s="35">
        <f t="shared" si="8"/>
        <v>57.77</v>
      </c>
      <c r="CA6" s="34" t="str">
        <f>IF(CA7="","",IF(CA7="-","【-】","【"&amp;SUBSTITUTE(TEXT(CA7,"#,##0.00"),"-","△")&amp;"】"))</f>
        <v>【59.51】</v>
      </c>
      <c r="CB6" s="35">
        <f>IF(CB7="",NA(),CB7)</f>
        <v>437.6</v>
      </c>
      <c r="CC6" s="35">
        <f t="shared" ref="CC6:CK6" si="9">IF(CC7="",NA(),CC7)</f>
        <v>427.29</v>
      </c>
      <c r="CD6" s="35">
        <f t="shared" si="9"/>
        <v>418.08</v>
      </c>
      <c r="CE6" s="35">
        <f t="shared" si="9"/>
        <v>230.73</v>
      </c>
      <c r="CF6" s="35">
        <f t="shared" si="9"/>
        <v>229.6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57.99</v>
      </c>
      <c r="CN6" s="35">
        <f t="shared" ref="CN6:CV6" si="10">IF(CN7="",NA(),CN7)</f>
        <v>57.77</v>
      </c>
      <c r="CO6" s="35">
        <f t="shared" si="10"/>
        <v>55.27</v>
      </c>
      <c r="CP6" s="35">
        <f t="shared" si="10"/>
        <v>56.29</v>
      </c>
      <c r="CQ6" s="35">
        <f t="shared" si="10"/>
        <v>55.97</v>
      </c>
      <c r="CR6" s="35">
        <f t="shared" si="10"/>
        <v>53.24</v>
      </c>
      <c r="CS6" s="35">
        <f t="shared" si="10"/>
        <v>52.31</v>
      </c>
      <c r="CT6" s="35">
        <f t="shared" si="10"/>
        <v>60.65</v>
      </c>
      <c r="CU6" s="35">
        <f t="shared" si="10"/>
        <v>51.75</v>
      </c>
      <c r="CV6" s="35">
        <f t="shared" si="10"/>
        <v>50.68</v>
      </c>
      <c r="CW6" s="34" t="str">
        <f>IF(CW7="","",IF(CW7="-","【-】","【"&amp;SUBSTITUTE(TEXT(CW7,"#,##0.00"),"-","△")&amp;"】"))</f>
        <v>【52.23】</v>
      </c>
      <c r="CX6" s="35">
        <f>IF(CX7="",NA(),CX7)</f>
        <v>84.4</v>
      </c>
      <c r="CY6" s="35">
        <f t="shared" ref="CY6:DG6" si="11">IF(CY7="",NA(),CY7)</f>
        <v>84.96</v>
      </c>
      <c r="CZ6" s="35">
        <f t="shared" si="11"/>
        <v>86.14</v>
      </c>
      <c r="DA6" s="35">
        <f t="shared" si="11"/>
        <v>86.93</v>
      </c>
      <c r="DB6" s="35">
        <f t="shared" si="11"/>
        <v>87.3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262129</v>
      </c>
      <c r="D7" s="37">
        <v>47</v>
      </c>
      <c r="E7" s="37">
        <v>17</v>
      </c>
      <c r="F7" s="37">
        <v>5</v>
      </c>
      <c r="G7" s="37">
        <v>0</v>
      </c>
      <c r="H7" s="37" t="s">
        <v>99</v>
      </c>
      <c r="I7" s="37" t="s">
        <v>100</v>
      </c>
      <c r="J7" s="37" t="s">
        <v>101</v>
      </c>
      <c r="K7" s="37" t="s">
        <v>102</v>
      </c>
      <c r="L7" s="37" t="s">
        <v>103</v>
      </c>
      <c r="M7" s="37" t="s">
        <v>104</v>
      </c>
      <c r="N7" s="38" t="s">
        <v>105</v>
      </c>
      <c r="O7" s="38" t="s">
        <v>106</v>
      </c>
      <c r="P7" s="38">
        <v>11.88</v>
      </c>
      <c r="Q7" s="38">
        <v>99.1</v>
      </c>
      <c r="R7" s="38">
        <v>3137</v>
      </c>
      <c r="S7" s="38">
        <v>55109</v>
      </c>
      <c r="T7" s="38">
        <v>501.44</v>
      </c>
      <c r="U7" s="38">
        <v>109.9</v>
      </c>
      <c r="V7" s="38">
        <v>6497</v>
      </c>
      <c r="W7" s="38">
        <v>2.83</v>
      </c>
      <c r="X7" s="38">
        <v>2295.7600000000002</v>
      </c>
      <c r="Y7" s="38">
        <v>75.650000000000006</v>
      </c>
      <c r="Z7" s="38">
        <v>56.13</v>
      </c>
      <c r="AA7" s="38">
        <v>44.97</v>
      </c>
      <c r="AB7" s="38">
        <v>71.88</v>
      </c>
      <c r="AC7" s="38">
        <v>71.78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1532.81</v>
      </c>
      <c r="BG7" s="38">
        <v>1414.71</v>
      </c>
      <c r="BH7" s="38">
        <v>2032.63</v>
      </c>
      <c r="BI7" s="38">
        <v>1735.09</v>
      </c>
      <c r="BJ7" s="38">
        <v>1596.51</v>
      </c>
      <c r="BK7" s="38">
        <v>1044.8</v>
      </c>
      <c r="BL7" s="38">
        <v>1081.8</v>
      </c>
      <c r="BM7" s="38">
        <v>974.93</v>
      </c>
      <c r="BN7" s="38">
        <v>855.8</v>
      </c>
      <c r="BO7" s="38">
        <v>789.46</v>
      </c>
      <c r="BP7" s="38">
        <v>747.76</v>
      </c>
      <c r="BQ7" s="38">
        <v>36.6</v>
      </c>
      <c r="BR7" s="38">
        <v>37.81</v>
      </c>
      <c r="BS7" s="38">
        <v>38.44</v>
      </c>
      <c r="BT7" s="38">
        <v>69.84</v>
      </c>
      <c r="BU7" s="38">
        <v>70.33</v>
      </c>
      <c r="BV7" s="38">
        <v>50.82</v>
      </c>
      <c r="BW7" s="38">
        <v>52.19</v>
      </c>
      <c r="BX7" s="38">
        <v>55.32</v>
      </c>
      <c r="BY7" s="38">
        <v>59.8</v>
      </c>
      <c r="BZ7" s="38">
        <v>57.77</v>
      </c>
      <c r="CA7" s="38">
        <v>59.51</v>
      </c>
      <c r="CB7" s="38">
        <v>437.6</v>
      </c>
      <c r="CC7" s="38">
        <v>427.29</v>
      </c>
      <c r="CD7" s="38">
        <v>418.08</v>
      </c>
      <c r="CE7" s="38">
        <v>230.73</v>
      </c>
      <c r="CF7" s="38">
        <v>229.6</v>
      </c>
      <c r="CG7" s="38">
        <v>300.52</v>
      </c>
      <c r="CH7" s="38">
        <v>296.14</v>
      </c>
      <c r="CI7" s="38">
        <v>283.17</v>
      </c>
      <c r="CJ7" s="38">
        <v>263.76</v>
      </c>
      <c r="CK7" s="38">
        <v>274.35000000000002</v>
      </c>
      <c r="CL7" s="38">
        <v>261.45999999999998</v>
      </c>
      <c r="CM7" s="38">
        <v>57.99</v>
      </c>
      <c r="CN7" s="38">
        <v>57.77</v>
      </c>
      <c r="CO7" s="38">
        <v>55.27</v>
      </c>
      <c r="CP7" s="38">
        <v>56.29</v>
      </c>
      <c r="CQ7" s="38">
        <v>55.97</v>
      </c>
      <c r="CR7" s="38">
        <v>53.24</v>
      </c>
      <c r="CS7" s="38">
        <v>52.31</v>
      </c>
      <c r="CT7" s="38">
        <v>60.65</v>
      </c>
      <c r="CU7" s="38">
        <v>51.75</v>
      </c>
      <c r="CV7" s="38">
        <v>50.68</v>
      </c>
      <c r="CW7" s="38">
        <v>52.23</v>
      </c>
      <c r="CX7" s="38">
        <v>84.4</v>
      </c>
      <c r="CY7" s="38">
        <v>84.96</v>
      </c>
      <c r="CZ7" s="38">
        <v>86.14</v>
      </c>
      <c r="DA7" s="38">
        <v>86.93</v>
      </c>
      <c r="DB7" s="38">
        <v>87.3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左司　裕美</cp:lastModifiedBy>
  <cp:lastPrinted>2020-03-04T00:45:10Z</cp:lastPrinted>
  <dcterms:modified xsi:type="dcterms:W3CDTF">2020-03-04T00:45:17Z</dcterms:modified>
</cp:coreProperties>
</file>