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mc:AlternateContent xmlns:mc="http://schemas.openxmlformats.org/markup-compatibility/2006">
    <mc:Choice Requires="x15">
      <x15ac:absPath xmlns:x15ac="http://schemas.microsoft.com/office/spreadsheetml/2010/11/ac" url="Z:\総務部\財政課\財政係\決算統計\令和2年度決算統計\22　R2 地方公営企業決算状況調査（通知・照会）\R4.1.6_【京都府自治振興課（1月28日〆）】公営企業に係る「経営比較分析表」（令和２年度決算）の分析等について\3. 府への回答\"/>
    </mc:Choice>
  </mc:AlternateContent>
  <xr:revisionPtr revIDLastSave="0" documentId="13_ncr:1_{00D94727-803C-431E-8E68-8022A829BBE5}" xr6:coauthVersionLast="36" xr6:coauthVersionMax="36" xr10:uidLastSave="{00000000-0000-0000-0000-000000000000}"/>
  <workbookProtection workbookAlgorithmName="SHA-512" workbookHashValue="xv4PWQF+zbUq7VkPYYeUweho8niTxqwemITy+tZlgMSHU4ASvGiSj6Uklsw0Bgteq1ozaxaFPwSFWDcmgyQi8A==" workbookSaltValue="geG//z67JePzWNafWl9CiA==" workbookSpinCount="100000" lockStructure="1"/>
  <bookViews>
    <workbookView xWindow="0" yWindow="0" windowWidth="15360" windowHeight="7635"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AT10" i="4" s="1"/>
  <c r="V6" i="5"/>
  <c r="AL10" i="4" s="1"/>
  <c r="U6" i="5"/>
  <c r="BB8" i="4" s="1"/>
  <c r="T6" i="5"/>
  <c r="S6" i="5"/>
  <c r="AL8" i="4" s="1"/>
  <c r="R6" i="5"/>
  <c r="Q6" i="5"/>
  <c r="W10" i="4" s="1"/>
  <c r="P6" i="5"/>
  <c r="O6" i="5"/>
  <c r="N6" i="5"/>
  <c r="M6" i="5"/>
  <c r="AD8" i="4" s="1"/>
  <c r="L6" i="5"/>
  <c r="K6" i="5"/>
  <c r="P8" i="4" s="1"/>
  <c r="J6" i="5"/>
  <c r="I8" i="4" s="1"/>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BB10" i="4"/>
  <c r="AD10" i="4"/>
  <c r="P10" i="4"/>
  <c r="I10" i="4"/>
  <c r="B10" i="4"/>
  <c r="AT8" i="4"/>
  <c r="W8" i="4"/>
  <c r="B6" i="4"/>
</calcChain>
</file>

<file path=xl/sharedStrings.xml><?xml version="1.0" encoding="utf-8"?>
<sst xmlns="http://schemas.openxmlformats.org/spreadsheetml/2006/main" count="319" uniqueCount="118">
  <si>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</si>
  <si>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</si>
  <si>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</si>
  <si>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</si>
  <si>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</si>
  <si>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</si>
  <si>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</si>
  <si>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</si>
  <si>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</si>
  <si>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</si>
  <si>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</si>
  <si>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</si>
  <si>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</si>
  <si>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</si>
  <si>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</si>
  <si>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</si>
  <si>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</si>
  <si>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</si>
  <si>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</si>
  <si>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</si>
  <si>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</si>
  <si>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</si>
  <si>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</si>
  <si>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</si>
  <si>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</si>
  <si>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</si>
  <si>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</si>
  <si>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</si>
  <si>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</si>
  <si>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</si>
  <si>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</si>
  <si>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</si>
  <si>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</si>
  <si>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</si>
  <si>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</si>
  <si>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</si>
  <si>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</si>
  <si>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</si>
  <si>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</si>
  <si>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</si>
  <si>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</si>
  <si>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</si>
  <si>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</si>
  <si>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</si>
  <si>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</si>
  <si>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</si>
  <si>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</si>
  <si>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</si>
  <si>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</si>
  <si>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</si>
  <si>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</si>
  <si>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</si>
  <si>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</si>
  <si>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</si>
  <si>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</si>
  <si>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</si>
  <si>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</si>
  <si>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</si>
  <si>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</si>
  <si>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</si>
  <si>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</si>
  <si>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</si>
  <si>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</si>
  <si>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</si>
  <si>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</si>
  <si>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</si>
  <si>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</si>
  <si>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</si>
  <si>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</si>
  <si>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</si>
  <si>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</si>
  <si>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</si>
  <si>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</si>
  <si>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</si>
  <si>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</si>
  <si>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</si>
  <si>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</si>
  <si>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</si>
  <si>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</si>
  <si>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</si>
  <si>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</si>
  <si>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</si>
  <si>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</si>
  <si>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</si>
  <si>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</si>
  <si>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</si>
  <si>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</si>
  <si>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</si>
  <si>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</si>
  <si>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</si>
  <si>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</si>
  <si>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</si>
  <si>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</si>
  <si>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</si>
  <si>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</si>
  <si>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</si>
  <si>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京都府　京丹後市</t>
  </si>
  <si>
    <t>法適用</t>
  </si>
  <si>
    <t>下水道事業</t>
  </si>
  <si>
    <t>特定環境保全公共下水道</t>
  </si>
  <si>
    <t>D2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</si>
  <si>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</si>
  <si>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</si>
  <si>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</si>
  <si>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</si>
  <si>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</si>
  <si>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</si>
  <si>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</si>
  <si>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</si>
  <si>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</si>
  <si>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</si>
  <si>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</si>
  <si>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"H"yy</t>
    <phoneticPr fontId="4"/>
  </si>
  <si>
    <t>"R"dd</t>
    <phoneticPr fontId="4"/>
  </si>
  <si>
    <t>←書式設定</t>
    <rPh sb="1" eb="3">
      <t>ショシキ</t>
    </rPh>
    <rPh sb="3" eb="5">
      <t>セッテイ</t>
    </rPh>
    <phoneticPr fontId="4"/>
  </si>
  <si>
    <t>　供用開始時期の早い施設で平成9年であり、供用開始後24年が経過し、機械設備や電気設備の更新や修理が必要な時期となり、現在、長寿命化計画を策定し計画的な改修に取り組んでいる。
　管渠については、耐用年数を50年と見込んでおり、当面老朽化の問題はないと考えている。</t>
    <phoneticPr fontId="4"/>
  </si>
  <si>
    <t>　整備事業での支出増加や今後の維持管理費の増加に対し、使用料収入の増加を図ることが必要であり、このため下水道接続人口の増加に取り組むとともに、3年毎に使用料の見直しの検討を行っている。
　なお、令和2年4月より、地方公営企業（法適用）へ移行している。</t>
    <rPh sb="113" eb="116">
      <t>ホウテキヨウ</t>
    </rPh>
    <phoneticPr fontId="4"/>
  </si>
  <si>
    <t>　特定環境保全公共下水事業は、市内に3処理区であり、令和2年度末での全体での整備率は98.0％、水洗化率は68.7％である。現在、残り2％の整備を行っており、令和5年度には整備を完了する予定としている。水洗化率は前年度末と比べ、1.4％増加した。
　水洗化率も着実に増加しているものの、類似団体平均値と比較すると、本市の水洗化率や施設利用率はまだ低い状況であり、料金収入も少ない。
　さらには、未利用等平準化債を借りていることにより企業債残高が下がらないため、企業債残高対事業規模比率が類似団体平均と比較し高くなっている。
　下水道への接続推進を進めることにより、経営の健全性・効率性の改善を図る必要がある。</t>
    <rPh sb="15" eb="17">
      <t>シナイ</t>
    </rPh>
    <rPh sb="62" eb="64">
      <t>ゲンザイ</t>
    </rPh>
    <rPh sb="65" eb="66">
      <t>ノコ</t>
    </rPh>
    <rPh sb="70" eb="72">
      <t>セイビ</t>
    </rPh>
    <rPh sb="73" eb="74">
      <t>オコナ</t>
    </rPh>
    <rPh sb="79" eb="81">
      <t>レイワ</t>
    </rPh>
    <rPh sb="82" eb="84">
      <t>ネンド</t>
    </rPh>
    <rPh sb="86" eb="88">
      <t>セイビ</t>
    </rPh>
    <rPh sb="89" eb="91">
      <t>カンリョウ</t>
    </rPh>
    <rPh sb="93" eb="95">
      <t>ヨテイ</t>
    </rPh>
    <rPh sb="125" eb="129">
      <t>スイセンカリツ</t>
    </rPh>
    <rPh sb="130" eb="132">
      <t>チャクジツ</t>
    </rPh>
    <rPh sb="133" eb="135">
      <t>ゾウカ</t>
    </rPh>
    <rPh sb="143" eb="147">
      <t>ルイジダンタイ</t>
    </rPh>
    <rPh sb="147" eb="149">
      <t>ヘイキン</t>
    </rPh>
    <rPh sb="149" eb="150">
      <t>チ</t>
    </rPh>
    <rPh sb="151" eb="153">
      <t>ヒカク</t>
    </rPh>
    <rPh sb="157" eb="159">
      <t>ホンシ</t>
    </rPh>
    <rPh sb="175" eb="177">
      <t>ジョウキョウ</t>
    </rPh>
    <rPh sb="186" eb="187">
      <t>スク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</si>
</sst>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0.03</c:v>
                </c:pt>
              </c:numCache>
            </c:numRef>
          </c:val>
          <c:extLst>
            <c:ext xmlns:c16="http://schemas.microsoft.com/office/drawing/2014/chart" uri="{C3380CC4-5D6E-409C-BE32-E72D297353CC}">
              <c16:uniqueId val="{00000000-8B61-4FA7-9B1D-257180C38B0D}"/>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0.39</c:v>
                </c:pt>
              </c:numCache>
            </c:numRef>
          </c:val>
          <c:smooth val="0"/>
          <c:extLst>
            <c:ext xmlns:c16="http://schemas.microsoft.com/office/drawing/2014/chart" uri="{C3380CC4-5D6E-409C-BE32-E72D297353CC}">
              <c16:uniqueId val="{00000001-8B61-4FA7-9B1D-257180C38B0D}"/>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0</c:v>
                </c:pt>
                <c:pt idx="3">
                  <c:v>0</c:v>
                </c:pt>
                <c:pt idx="4">
                  <c:v>105.19</c:v>
                </c:pt>
              </c:numCache>
            </c:numRef>
          </c:val>
          <c:extLst>
            <c:ext xmlns:c16="http://schemas.microsoft.com/office/drawing/2014/chart" uri="{C3380CC4-5D6E-409C-BE32-E72D297353CC}">
              <c16:uniqueId val="{00000000-1DCC-4FAD-82BB-955A6B5F9BD6}"/>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105.78</c:v>
                </c:pt>
              </c:numCache>
            </c:numRef>
          </c:val>
          <c:smooth val="0"/>
          <c:extLst>
            <c:ext xmlns:c16="http://schemas.microsoft.com/office/drawing/2014/chart" uri="{C3380CC4-5D6E-409C-BE32-E72D297353CC}">
              <c16:uniqueId val="{00000001-1DCC-4FAD-82BB-955A6B5F9BD6}"/>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0</c:v>
                </c:pt>
                <c:pt idx="3">
                  <c:v>0</c:v>
                </c:pt>
                <c:pt idx="4">
                  <c:v>4.32</c:v>
                </c:pt>
              </c:numCache>
            </c:numRef>
          </c:val>
          <c:extLst>
            <c:ext xmlns:c16="http://schemas.microsoft.com/office/drawing/2014/chart" uri="{C3380CC4-5D6E-409C-BE32-E72D297353CC}">
              <c16:uniqueId val="{00000000-CF33-44FB-B21C-98EC68C0883A}"/>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21.36</c:v>
                </c:pt>
              </c:numCache>
            </c:numRef>
          </c:val>
          <c:smooth val="0"/>
          <c:extLst>
            <c:ext xmlns:c16="http://schemas.microsoft.com/office/drawing/2014/chart" uri="{C3380CC4-5D6E-409C-BE32-E72D297353CC}">
              <c16:uniqueId val="{00000001-CF33-44FB-B21C-98EC68C0883A}"/>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18C8-49E4-9AD0-929ECC8484DD}"/>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0.01</c:v>
                </c:pt>
              </c:numCache>
            </c:numRef>
          </c:val>
          <c:smooth val="0"/>
          <c:extLst>
            <c:ext xmlns:c16="http://schemas.microsoft.com/office/drawing/2014/chart" uri="{C3380CC4-5D6E-409C-BE32-E72D297353CC}">
              <c16:uniqueId val="{00000001-18C8-49E4-9AD0-929ECC8484DD}"/>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c:v>0</c:v>
                </c:pt>
                <c:pt idx="3">
                  <c:v>0</c:v>
                </c:pt>
                <c:pt idx="4">
                  <c:v>306.35000000000002</c:v>
                </c:pt>
              </c:numCache>
            </c:numRef>
          </c:val>
          <c:extLst>
            <c:ext xmlns:c16="http://schemas.microsoft.com/office/drawing/2014/chart" uri="{C3380CC4-5D6E-409C-BE32-E72D297353CC}">
              <c16:uniqueId val="{00000000-B5E1-4D59-9014-93A09DC35230}"/>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63.96</c:v>
                </c:pt>
              </c:numCache>
            </c:numRef>
          </c:val>
          <c:smooth val="0"/>
          <c:extLst>
            <c:ext xmlns:c16="http://schemas.microsoft.com/office/drawing/2014/chart" uri="{C3380CC4-5D6E-409C-BE32-E72D297353CC}">
              <c16:uniqueId val="{00000001-B5E1-4D59-9014-93A09DC35230}"/>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0</c:v>
                </c:pt>
                <c:pt idx="3">
                  <c:v>0</c:v>
                </c:pt>
                <c:pt idx="4">
                  <c:v>22.59</c:v>
                </c:pt>
              </c:numCache>
            </c:numRef>
          </c:val>
          <c:extLst>
            <c:ext xmlns:c16="http://schemas.microsoft.com/office/drawing/2014/chart" uri="{C3380CC4-5D6E-409C-BE32-E72D297353CC}">
              <c16:uniqueId val="{00000000-C845-4E76-908B-5A6DA6655368}"/>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44.24</c:v>
                </c:pt>
              </c:numCache>
            </c:numRef>
          </c:val>
          <c:smooth val="0"/>
          <c:extLst>
            <c:ext xmlns:c16="http://schemas.microsoft.com/office/drawing/2014/chart" uri="{C3380CC4-5D6E-409C-BE32-E72D297353CC}">
              <c16:uniqueId val="{00000001-C845-4E76-908B-5A6DA6655368}"/>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0</c:v>
                </c:pt>
                <c:pt idx="4">
                  <c:v>4308.12</c:v>
                </c:pt>
              </c:numCache>
            </c:numRef>
          </c:val>
          <c:extLst>
            <c:ext xmlns:c16="http://schemas.microsoft.com/office/drawing/2014/chart" uri="{C3380CC4-5D6E-409C-BE32-E72D297353CC}">
              <c16:uniqueId val="{00000000-FE0A-4368-9D97-6171FCDC8F0C}"/>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1258.43</c:v>
                </c:pt>
              </c:numCache>
            </c:numRef>
          </c:val>
          <c:smooth val="0"/>
          <c:extLst>
            <c:ext xmlns:c16="http://schemas.microsoft.com/office/drawing/2014/chart" uri="{C3380CC4-5D6E-409C-BE32-E72D297353CC}">
              <c16:uniqueId val="{00000001-FE0A-4368-9D97-6171FCDC8F0C}"/>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0</c:v>
                </c:pt>
                <c:pt idx="3">
                  <c:v>0</c:v>
                </c:pt>
                <c:pt idx="4">
                  <c:v>64.34</c:v>
                </c:pt>
              </c:numCache>
            </c:numRef>
          </c:val>
          <c:extLst>
            <c:ext xmlns:c16="http://schemas.microsoft.com/office/drawing/2014/chart" uri="{C3380CC4-5D6E-409C-BE32-E72D297353CC}">
              <c16:uniqueId val="{00000000-B0A4-40F2-BB94-80F389831E42}"/>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73.36</c:v>
                </c:pt>
              </c:numCache>
            </c:numRef>
          </c:val>
          <c:smooth val="0"/>
          <c:extLst>
            <c:ext xmlns:c16="http://schemas.microsoft.com/office/drawing/2014/chart" uri="{C3380CC4-5D6E-409C-BE32-E72D297353CC}">
              <c16:uniqueId val="{00000001-B0A4-40F2-BB94-80F389831E42}"/>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0</c:v>
                </c:pt>
                <c:pt idx="3">
                  <c:v>0</c:v>
                </c:pt>
                <c:pt idx="4">
                  <c:v>237.76</c:v>
                </c:pt>
              </c:numCache>
            </c:numRef>
          </c:val>
          <c:extLst>
            <c:ext xmlns:c16="http://schemas.microsoft.com/office/drawing/2014/chart" uri="{C3380CC4-5D6E-409C-BE32-E72D297353CC}">
              <c16:uniqueId val="{00000000-B266-47C8-8C9D-BDADFDE8F67F}"/>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224.88</c:v>
                </c:pt>
              </c:numCache>
            </c:numRef>
          </c:val>
          <c:smooth val="0"/>
          <c:extLst>
            <c:ext xmlns:c16="http://schemas.microsoft.com/office/drawing/2014/chart" uri="{C3380CC4-5D6E-409C-BE32-E72D297353CC}">
              <c16:uniqueId val="{00000001-B266-47C8-8C9D-BDADFDE8F67F}"/>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0</c:v>
                </c:pt>
                <c:pt idx="4">
                  <c:v>33.07</c:v>
                </c:pt>
              </c:numCache>
            </c:numRef>
          </c:val>
          <c:extLst>
            <c:ext xmlns:c16="http://schemas.microsoft.com/office/drawing/2014/chart" uri="{C3380CC4-5D6E-409C-BE32-E72D297353CC}">
              <c16:uniqueId val="{00000000-C095-460E-9F29-C73BFA60A68E}"/>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42.4</c:v>
                </c:pt>
              </c:numCache>
            </c:numRef>
          </c:val>
          <c:smooth val="0"/>
          <c:extLst>
            <c:ext xmlns:c16="http://schemas.microsoft.com/office/drawing/2014/chart" uri="{C3380CC4-5D6E-409C-BE32-E72D297353CC}">
              <c16:uniqueId val="{00000001-C095-460E-9F29-C73BFA60A68E}"/>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0</c:v>
                </c:pt>
                <c:pt idx="3">
                  <c:v>0</c:v>
                </c:pt>
                <c:pt idx="4">
                  <c:v>68.7</c:v>
                </c:pt>
              </c:numCache>
            </c:numRef>
          </c:val>
          <c:extLst>
            <c:ext xmlns:c16="http://schemas.microsoft.com/office/drawing/2014/chart" uri="{C3380CC4-5D6E-409C-BE32-E72D297353CC}">
              <c16:uniqueId val="{00000000-92CE-47C3-BD57-6470FBD70910}"/>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84.19</c:v>
                </c:pt>
              </c:numCache>
            </c:numRef>
          </c:val>
          <c:smooth val="0"/>
          <c:extLst>
            <c:ext xmlns:c16="http://schemas.microsoft.com/office/drawing/2014/chart" uri="{C3380CC4-5D6E-409C-BE32-E72D297353CC}">
              <c16:uniqueId val="{00000001-92CE-47C3-BD57-6470FBD70910}"/>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【61.55】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【45.34】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【1,260.21】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【84.75】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【42.90】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【215.41】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【75.29】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【23.60】</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【0.30】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80" zoomScaleNormal="80"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京都府　京丹後市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法適用</v>
      </c>
      <c r="C8" s="72"/>
      <c r="D8" s="72"/>
      <c r="E8" s="72"/>
      <c r="F8" s="72"/>
      <c r="G8" s="72"/>
      <c r="H8" s="72"/>
      <c r="I8" s="72" t="str">
        <f>データ!J6</f>
        <v>下水道事業</v>
      </c>
      <c r="J8" s="72"/>
      <c r="K8" s="72"/>
      <c r="L8" s="72"/>
      <c r="M8" s="72"/>
      <c r="N8" s="72"/>
      <c r="O8" s="72"/>
      <c r="P8" s="72" t="str">
        <f>データ!K6</f>
        <v>特定環境保全公共下水道</v>
      </c>
      <c r="Q8" s="72"/>
      <c r="R8" s="72"/>
      <c r="S8" s="72"/>
      <c r="T8" s="72"/>
      <c r="U8" s="72"/>
      <c r="V8" s="72"/>
      <c r="W8" s="72" t="str">
        <f>データ!L6</f>
        <v>D2</v>
      </c>
      <c r="X8" s="72"/>
      <c r="Y8" s="72"/>
      <c r="Z8" s="72"/>
      <c r="AA8" s="72"/>
      <c r="AB8" s="72"/>
      <c r="AC8" s="72"/>
      <c r="AD8" s="73" t="str">
        <f>データ!$M$6</f>
        <v>非設置</v>
      </c>
      <c r="AE8" s="73"/>
      <c r="AF8" s="73"/>
      <c r="AG8" s="73"/>
      <c r="AH8" s="73"/>
      <c r="AI8" s="73"/>
      <c r="AJ8" s="73"/>
      <c r="AK8" s="3"/>
      <c r="AL8" s="69">
        <f>データ!S6</f>
        <v>53674</v>
      </c>
      <c r="AM8" s="69"/>
      <c r="AN8" s="69"/>
      <c r="AO8" s="69"/>
      <c r="AP8" s="69"/>
      <c r="AQ8" s="69"/>
      <c r="AR8" s="69"/>
      <c r="AS8" s="69"/>
      <c r="AT8" s="68">
        <f>データ!T6</f>
        <v>501.44</v>
      </c>
      <c r="AU8" s="68"/>
      <c r="AV8" s="68"/>
      <c r="AW8" s="68"/>
      <c r="AX8" s="68"/>
      <c r="AY8" s="68"/>
      <c r="AZ8" s="68"/>
      <c r="BA8" s="68"/>
      <c r="BB8" s="68">
        <f>データ!U6</f>
        <v>107.04</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f>データ!O6</f>
        <v>42.72</v>
      </c>
      <c r="J10" s="68"/>
      <c r="K10" s="68"/>
      <c r="L10" s="68"/>
      <c r="M10" s="68"/>
      <c r="N10" s="68"/>
      <c r="O10" s="68"/>
      <c r="P10" s="68">
        <f>データ!P6</f>
        <v>15.64</v>
      </c>
      <c r="Q10" s="68"/>
      <c r="R10" s="68"/>
      <c r="S10" s="68"/>
      <c r="T10" s="68"/>
      <c r="U10" s="68"/>
      <c r="V10" s="68"/>
      <c r="W10" s="68">
        <f>データ!Q6</f>
        <v>117</v>
      </c>
      <c r="X10" s="68"/>
      <c r="Y10" s="68"/>
      <c r="Z10" s="68"/>
      <c r="AA10" s="68"/>
      <c r="AB10" s="68"/>
      <c r="AC10" s="68"/>
      <c r="AD10" s="69">
        <f>データ!R6</f>
        <v>3196</v>
      </c>
      <c r="AE10" s="69"/>
      <c r="AF10" s="69"/>
      <c r="AG10" s="69"/>
      <c r="AH10" s="69"/>
      <c r="AI10" s="69"/>
      <c r="AJ10" s="69"/>
      <c r="AK10" s="2"/>
      <c r="AL10" s="69">
        <f>データ!V6</f>
        <v>8335</v>
      </c>
      <c r="AM10" s="69"/>
      <c r="AN10" s="69"/>
      <c r="AO10" s="69"/>
      <c r="AP10" s="69"/>
      <c r="AQ10" s="69"/>
      <c r="AR10" s="69"/>
      <c r="AS10" s="69"/>
      <c r="AT10" s="68">
        <f>データ!W6</f>
        <v>3.4</v>
      </c>
      <c r="AU10" s="68"/>
      <c r="AV10" s="68"/>
      <c r="AW10" s="68"/>
      <c r="AX10" s="68"/>
      <c r="AY10" s="68"/>
      <c r="AZ10" s="68"/>
      <c r="BA10" s="68"/>
      <c r="BB10" s="68">
        <f>データ!X6</f>
        <v>2451.4699999999998</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117</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115</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116</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【104.83】</v>
      </c>
      <c r="F85" s="26" t="str">
        <f>データ!AT6</f>
        <v>【61.55】</v>
      </c>
      <c r="G85" s="26" t="str">
        <f>データ!BE6</f>
        <v>【45.34】</v>
      </c>
      <c r="H85" s="26" t="str">
        <f>データ!BP6</f>
        <v>【1,260.21】</v>
      </c>
      <c r="I85" s="26" t="str">
        <f>データ!CA6</f>
        <v>【75.29】</v>
      </c>
      <c r="J85" s="26" t="str">
        <f>データ!CL6</f>
        <v>【215.41】</v>
      </c>
      <c r="K85" s="26" t="str">
        <f>データ!CW6</f>
        <v>【42.90】</v>
      </c>
      <c r="L85" s="26" t="str">
        <f>データ!DH6</f>
        <v>【84.75】</v>
      </c>
      <c r="M85" s="26" t="str">
        <f>データ!DS6</f>
        <v>【23.60】</v>
      </c>
      <c r="N85" s="26" t="str">
        <f>データ!ED6</f>
        <v>【0.01】</v>
      </c>
      <c r="O85" s="26" t="str">
        <f>データ!EO6</f>
        <v>【0.30】</v>
      </c>
    </row>
  </sheetData>
  <sheetProtection algorithmName="SHA-512" hashValue="1ttrMZoblyNF5c4zv03QTgTtECy75hldLt6qoiJKCqAN6y2UjCpsSMnovHetHAZAmreZeahuUm9kfwzdI04WZA==" saltValue="g6MgngYrASq1IN2f1z4NAw=="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54</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55</v>
      </c>
      <c r="B4" s="30"/>
      <c r="C4" s="30"/>
      <c r="D4" s="30"/>
      <c r="E4" s="30"/>
      <c r="F4" s="30"/>
      <c r="G4" s="30"/>
      <c r="H4" s="80"/>
      <c r="I4" s="81"/>
      <c r="J4" s="81"/>
      <c r="K4" s="81"/>
      <c r="L4" s="81"/>
      <c r="M4" s="81"/>
      <c r="N4" s="81"/>
      <c r="O4" s="81"/>
      <c r="P4" s="81"/>
      <c r="Q4" s="81"/>
      <c r="R4" s="81"/>
      <c r="S4" s="81"/>
      <c r="T4" s="81"/>
      <c r="U4" s="81"/>
      <c r="V4" s="81"/>
      <c r="W4" s="81"/>
      <c r="X4" s="82"/>
      <c r="Y4" s="76" t="s">
        <v>56</v>
      </c>
      <c r="Z4" s="76"/>
      <c r="AA4" s="76"/>
      <c r="AB4" s="76"/>
      <c r="AC4" s="76"/>
      <c r="AD4" s="76"/>
      <c r="AE4" s="76"/>
      <c r="AF4" s="76"/>
      <c r="AG4" s="76"/>
      <c r="AH4" s="76"/>
      <c r="AI4" s="76"/>
      <c r="AJ4" s="76" t="s">
        <v>57</v>
      </c>
      <c r="AK4" s="76"/>
      <c r="AL4" s="76"/>
      <c r="AM4" s="76"/>
      <c r="AN4" s="76"/>
      <c r="AO4" s="76"/>
      <c r="AP4" s="76"/>
      <c r="AQ4" s="76"/>
      <c r="AR4" s="76"/>
      <c r="AS4" s="76"/>
      <c r="AT4" s="76"/>
      <c r="AU4" s="76" t="s">
        <v>58</v>
      </c>
      <c r="AV4" s="76"/>
      <c r="AW4" s="76"/>
      <c r="AX4" s="76"/>
      <c r="AY4" s="76"/>
      <c r="AZ4" s="76"/>
      <c r="BA4" s="76"/>
      <c r="BB4" s="76"/>
      <c r="BC4" s="76"/>
      <c r="BD4" s="76"/>
      <c r="BE4" s="76"/>
      <c r="BF4" s="76" t="s">
        <v>59</v>
      </c>
      <c r="BG4" s="76"/>
      <c r="BH4" s="76"/>
      <c r="BI4" s="76"/>
      <c r="BJ4" s="76"/>
      <c r="BK4" s="76"/>
      <c r="BL4" s="76"/>
      <c r="BM4" s="76"/>
      <c r="BN4" s="76"/>
      <c r="BO4" s="76"/>
      <c r="BP4" s="76"/>
      <c r="BQ4" s="76" t="s">
        <v>60</v>
      </c>
      <c r="BR4" s="76"/>
      <c r="BS4" s="76"/>
      <c r="BT4" s="76"/>
      <c r="BU4" s="76"/>
      <c r="BV4" s="76"/>
      <c r="BW4" s="76"/>
      <c r="BX4" s="76"/>
      <c r="BY4" s="76"/>
      <c r="BZ4" s="76"/>
      <c r="CA4" s="76"/>
      <c r="CB4" s="76" t="s">
        <v>61</v>
      </c>
      <c r="CC4" s="76"/>
      <c r="CD4" s="76"/>
      <c r="CE4" s="76"/>
      <c r="CF4" s="76"/>
      <c r="CG4" s="76"/>
      <c r="CH4" s="76"/>
      <c r="CI4" s="76"/>
      <c r="CJ4" s="76"/>
      <c r="CK4" s="76"/>
      <c r="CL4" s="76"/>
      <c r="CM4" s="76" t="s">
        <v>62</v>
      </c>
      <c r="CN4" s="76"/>
      <c r="CO4" s="76"/>
      <c r="CP4" s="76"/>
      <c r="CQ4" s="76"/>
      <c r="CR4" s="76"/>
      <c r="CS4" s="76"/>
      <c r="CT4" s="76"/>
      <c r="CU4" s="76"/>
      <c r="CV4" s="76"/>
      <c r="CW4" s="76"/>
      <c r="CX4" s="76" t="s">
        <v>63</v>
      </c>
      <c r="CY4" s="76"/>
      <c r="CZ4" s="76"/>
      <c r="DA4" s="76"/>
      <c r="DB4" s="76"/>
      <c r="DC4" s="76"/>
      <c r="DD4" s="76"/>
      <c r="DE4" s="76"/>
      <c r="DF4" s="76"/>
      <c r="DG4" s="76"/>
      <c r="DH4" s="76"/>
      <c r="DI4" s="76" t="s">
        <v>64</v>
      </c>
      <c r="DJ4" s="76"/>
      <c r="DK4" s="76"/>
      <c r="DL4" s="76"/>
      <c r="DM4" s="76"/>
      <c r="DN4" s="76"/>
      <c r="DO4" s="76"/>
      <c r="DP4" s="76"/>
      <c r="DQ4" s="76"/>
      <c r="DR4" s="76"/>
      <c r="DS4" s="76"/>
      <c r="DT4" s="76" t="s">
        <v>65</v>
      </c>
      <c r="DU4" s="76"/>
      <c r="DV4" s="76"/>
      <c r="DW4" s="76"/>
      <c r="DX4" s="76"/>
      <c r="DY4" s="76"/>
      <c r="DZ4" s="76"/>
      <c r="EA4" s="76"/>
      <c r="EB4" s="76"/>
      <c r="EC4" s="76"/>
      <c r="ED4" s="76"/>
      <c r="EE4" s="76" t="s">
        <v>66</v>
      </c>
      <c r="EF4" s="76"/>
      <c r="EG4" s="76"/>
      <c r="EH4" s="76"/>
      <c r="EI4" s="76"/>
      <c r="EJ4" s="76"/>
      <c r="EK4" s="76"/>
      <c r="EL4" s="76"/>
      <c r="EM4" s="76"/>
      <c r="EN4" s="76"/>
      <c r="EO4" s="76"/>
    </row>
    <row r="5" spans="1:148"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15">
      <c r="A6" s="28" t="s">
        <v>95</v>
      </c>
      <c r="B6" s="33">
        <f>B7</f>
        <v>2020</v>
      </c>
      <c r="C6" s="33">
        <f t="shared" ref="C6:X6" si="3">C7</f>
        <v>262129</v>
      </c>
      <c r="D6" s="33">
        <f t="shared" si="3"/>
        <v>46</v>
      </c>
      <c r="E6" s="33">
        <f t="shared" si="3"/>
        <v>17</v>
      </c>
      <c r="F6" s="33">
        <f t="shared" si="3"/>
        <v>4</v>
      </c>
      <c r="G6" s="33">
        <f t="shared" si="3"/>
        <v>0</v>
      </c>
      <c r="H6" s="33" t="str">
        <f t="shared" si="3"/>
        <v>京都府　京丹後市</v>
      </c>
      <c r="I6" s="33" t="str">
        <f t="shared" si="3"/>
        <v>法適用</v>
      </c>
      <c r="J6" s="33" t="str">
        <f t="shared" si="3"/>
        <v>下水道事業</v>
      </c>
      <c r="K6" s="33" t="str">
        <f t="shared" si="3"/>
        <v>特定環境保全公共下水道</v>
      </c>
      <c r="L6" s="33" t="str">
        <f t="shared" si="3"/>
        <v>D2</v>
      </c>
      <c r="M6" s="33" t="str">
        <f t="shared" si="3"/>
        <v>非設置</v>
      </c>
      <c r="N6" s="34" t="str">
        <f t="shared" si="3"/>
        <v>-</v>
      </c>
      <c r="O6" s="34">
        <f t="shared" si="3"/>
        <v>42.72</v>
      </c>
      <c r="P6" s="34">
        <f t="shared" si="3"/>
        <v>15.64</v>
      </c>
      <c r="Q6" s="34">
        <f t="shared" si="3"/>
        <v>117</v>
      </c>
      <c r="R6" s="34">
        <f t="shared" si="3"/>
        <v>3196</v>
      </c>
      <c r="S6" s="34">
        <f t="shared" si="3"/>
        <v>53674</v>
      </c>
      <c r="T6" s="34">
        <f t="shared" si="3"/>
        <v>501.44</v>
      </c>
      <c r="U6" s="34">
        <f t="shared" si="3"/>
        <v>107.04</v>
      </c>
      <c r="V6" s="34">
        <f t="shared" si="3"/>
        <v>8335</v>
      </c>
      <c r="W6" s="34">
        <f t="shared" si="3"/>
        <v>3.4</v>
      </c>
      <c r="X6" s="34">
        <f t="shared" si="3"/>
        <v>2451.4699999999998</v>
      </c>
      <c r="Y6" s="35" t="str">
        <f>IF(Y7="",NA(),Y7)</f>
        <v>-</v>
      </c>
      <c r="Z6" s="35" t="str">
        <f t="shared" ref="Z6:AH6" si="4">IF(Z7="",NA(),Z7)</f>
        <v>-</v>
      </c>
      <c r="AA6" s="35" t="str">
        <f t="shared" si="4"/>
        <v>-</v>
      </c>
      <c r="AB6" s="35" t="str">
        <f t="shared" si="4"/>
        <v>-</v>
      </c>
      <c r="AC6" s="35">
        <f t="shared" si="4"/>
        <v>105.19</v>
      </c>
      <c r="AD6" s="35" t="str">
        <f t="shared" si="4"/>
        <v>-</v>
      </c>
      <c r="AE6" s="35" t="str">
        <f t="shared" si="4"/>
        <v>-</v>
      </c>
      <c r="AF6" s="35" t="str">
        <f t="shared" si="4"/>
        <v>-</v>
      </c>
      <c r="AG6" s="35" t="str">
        <f t="shared" si="4"/>
        <v>-</v>
      </c>
      <c r="AH6" s="35">
        <f t="shared" si="4"/>
        <v>105.78</v>
      </c>
      <c r="AI6" s="34" t="str">
        <f>IF(AI7="","",IF(AI7="-","【-】","【"&amp;SUBSTITUTE(TEXT(AI7,"#,##0.00"),"-","△")&amp;"】"))</f>
        <v>【104.83】</v>
      </c>
      <c r="AJ6" s="35" t="str">
        <f>IF(AJ7="",NA(),AJ7)</f>
        <v>-</v>
      </c>
      <c r="AK6" s="35" t="str">
        <f t="shared" ref="AK6:AS6" si="5">IF(AK7="",NA(),AK7)</f>
        <v>-</v>
      </c>
      <c r="AL6" s="35" t="str">
        <f t="shared" si="5"/>
        <v>-</v>
      </c>
      <c r="AM6" s="35" t="str">
        <f t="shared" si="5"/>
        <v>-</v>
      </c>
      <c r="AN6" s="35">
        <f t="shared" si="5"/>
        <v>306.35000000000002</v>
      </c>
      <c r="AO6" s="35" t="str">
        <f t="shared" si="5"/>
        <v>-</v>
      </c>
      <c r="AP6" s="35" t="str">
        <f t="shared" si="5"/>
        <v>-</v>
      </c>
      <c r="AQ6" s="35" t="str">
        <f t="shared" si="5"/>
        <v>-</v>
      </c>
      <c r="AR6" s="35" t="str">
        <f t="shared" si="5"/>
        <v>-</v>
      </c>
      <c r="AS6" s="35">
        <f t="shared" si="5"/>
        <v>63.96</v>
      </c>
      <c r="AT6" s="34" t="str">
        <f>IF(AT7="","",IF(AT7="-","【-】","【"&amp;SUBSTITUTE(TEXT(AT7,"#,##0.00"),"-","△")&amp;"】"))</f>
        <v>【61.55】</v>
      </c>
      <c r="AU6" s="35" t="str">
        <f>IF(AU7="",NA(),AU7)</f>
        <v>-</v>
      </c>
      <c r="AV6" s="35" t="str">
        <f t="shared" ref="AV6:BD6" si="6">IF(AV7="",NA(),AV7)</f>
        <v>-</v>
      </c>
      <c r="AW6" s="35" t="str">
        <f t="shared" si="6"/>
        <v>-</v>
      </c>
      <c r="AX6" s="35" t="str">
        <f t="shared" si="6"/>
        <v>-</v>
      </c>
      <c r="AY6" s="35">
        <f t="shared" si="6"/>
        <v>22.59</v>
      </c>
      <c r="AZ6" s="35" t="str">
        <f t="shared" si="6"/>
        <v>-</v>
      </c>
      <c r="BA6" s="35" t="str">
        <f t="shared" si="6"/>
        <v>-</v>
      </c>
      <c r="BB6" s="35" t="str">
        <f t="shared" si="6"/>
        <v>-</v>
      </c>
      <c r="BC6" s="35" t="str">
        <f t="shared" si="6"/>
        <v>-</v>
      </c>
      <c r="BD6" s="35">
        <f t="shared" si="6"/>
        <v>44.24</v>
      </c>
      <c r="BE6" s="34" t="str">
        <f>IF(BE7="","",IF(BE7="-","【-】","【"&amp;SUBSTITUTE(TEXT(BE7,"#,##0.00"),"-","△")&amp;"】"))</f>
        <v>【45.34】</v>
      </c>
      <c r="BF6" s="35" t="str">
        <f>IF(BF7="",NA(),BF7)</f>
        <v>-</v>
      </c>
      <c r="BG6" s="35" t="str">
        <f t="shared" ref="BG6:BO6" si="7">IF(BG7="",NA(),BG7)</f>
        <v>-</v>
      </c>
      <c r="BH6" s="35" t="str">
        <f t="shared" si="7"/>
        <v>-</v>
      </c>
      <c r="BI6" s="35" t="str">
        <f t="shared" si="7"/>
        <v>-</v>
      </c>
      <c r="BJ6" s="35">
        <f t="shared" si="7"/>
        <v>4308.12</v>
      </c>
      <c r="BK6" s="35" t="str">
        <f t="shared" si="7"/>
        <v>-</v>
      </c>
      <c r="BL6" s="35" t="str">
        <f t="shared" si="7"/>
        <v>-</v>
      </c>
      <c r="BM6" s="35" t="str">
        <f t="shared" si="7"/>
        <v>-</v>
      </c>
      <c r="BN6" s="35" t="str">
        <f t="shared" si="7"/>
        <v>-</v>
      </c>
      <c r="BO6" s="35">
        <f t="shared" si="7"/>
        <v>1258.43</v>
      </c>
      <c r="BP6" s="34" t="str">
        <f>IF(BP7="","",IF(BP7="-","【-】","【"&amp;SUBSTITUTE(TEXT(BP7,"#,##0.00"),"-","△")&amp;"】"))</f>
        <v>【1,260.21】</v>
      </c>
      <c r="BQ6" s="35" t="str">
        <f>IF(BQ7="",NA(),BQ7)</f>
        <v>-</v>
      </c>
      <c r="BR6" s="35" t="str">
        <f t="shared" ref="BR6:BZ6" si="8">IF(BR7="",NA(),BR7)</f>
        <v>-</v>
      </c>
      <c r="BS6" s="35" t="str">
        <f t="shared" si="8"/>
        <v>-</v>
      </c>
      <c r="BT6" s="35" t="str">
        <f t="shared" si="8"/>
        <v>-</v>
      </c>
      <c r="BU6" s="35">
        <f t="shared" si="8"/>
        <v>64.34</v>
      </c>
      <c r="BV6" s="35" t="str">
        <f t="shared" si="8"/>
        <v>-</v>
      </c>
      <c r="BW6" s="35" t="str">
        <f t="shared" si="8"/>
        <v>-</v>
      </c>
      <c r="BX6" s="35" t="str">
        <f t="shared" si="8"/>
        <v>-</v>
      </c>
      <c r="BY6" s="35" t="str">
        <f t="shared" si="8"/>
        <v>-</v>
      </c>
      <c r="BZ6" s="35">
        <f t="shared" si="8"/>
        <v>73.36</v>
      </c>
      <c r="CA6" s="34" t="str">
        <f>IF(CA7="","",IF(CA7="-","【-】","【"&amp;SUBSTITUTE(TEXT(CA7,"#,##0.00"),"-","△")&amp;"】"))</f>
        <v>【75.29】</v>
      </c>
      <c r="CB6" s="35" t="str">
        <f>IF(CB7="",NA(),CB7)</f>
        <v>-</v>
      </c>
      <c r="CC6" s="35" t="str">
        <f t="shared" ref="CC6:CK6" si="9">IF(CC7="",NA(),CC7)</f>
        <v>-</v>
      </c>
      <c r="CD6" s="35" t="str">
        <f t="shared" si="9"/>
        <v>-</v>
      </c>
      <c r="CE6" s="35" t="str">
        <f t="shared" si="9"/>
        <v>-</v>
      </c>
      <c r="CF6" s="35">
        <f t="shared" si="9"/>
        <v>237.76</v>
      </c>
      <c r="CG6" s="35" t="str">
        <f t="shared" si="9"/>
        <v>-</v>
      </c>
      <c r="CH6" s="35" t="str">
        <f t="shared" si="9"/>
        <v>-</v>
      </c>
      <c r="CI6" s="35" t="str">
        <f t="shared" si="9"/>
        <v>-</v>
      </c>
      <c r="CJ6" s="35" t="str">
        <f t="shared" si="9"/>
        <v>-</v>
      </c>
      <c r="CK6" s="35">
        <f t="shared" si="9"/>
        <v>224.88</v>
      </c>
      <c r="CL6" s="34" t="str">
        <f>IF(CL7="","",IF(CL7="-","【-】","【"&amp;SUBSTITUTE(TEXT(CL7,"#,##0.00"),"-","△")&amp;"】"))</f>
        <v>【215.41】</v>
      </c>
      <c r="CM6" s="35" t="str">
        <f>IF(CM7="",NA(),CM7)</f>
        <v>-</v>
      </c>
      <c r="CN6" s="35" t="str">
        <f t="shared" ref="CN6:CV6" si="10">IF(CN7="",NA(),CN7)</f>
        <v>-</v>
      </c>
      <c r="CO6" s="35" t="str">
        <f t="shared" si="10"/>
        <v>-</v>
      </c>
      <c r="CP6" s="35" t="str">
        <f t="shared" si="10"/>
        <v>-</v>
      </c>
      <c r="CQ6" s="35">
        <f t="shared" si="10"/>
        <v>33.07</v>
      </c>
      <c r="CR6" s="35" t="str">
        <f t="shared" si="10"/>
        <v>-</v>
      </c>
      <c r="CS6" s="35" t="str">
        <f t="shared" si="10"/>
        <v>-</v>
      </c>
      <c r="CT6" s="35" t="str">
        <f t="shared" si="10"/>
        <v>-</v>
      </c>
      <c r="CU6" s="35" t="str">
        <f t="shared" si="10"/>
        <v>-</v>
      </c>
      <c r="CV6" s="35">
        <f t="shared" si="10"/>
        <v>42.4</v>
      </c>
      <c r="CW6" s="34" t="str">
        <f>IF(CW7="","",IF(CW7="-","【-】","【"&amp;SUBSTITUTE(TEXT(CW7,"#,##0.00"),"-","△")&amp;"】"))</f>
        <v>【42.90】</v>
      </c>
      <c r="CX6" s="35" t="str">
        <f>IF(CX7="",NA(),CX7)</f>
        <v>-</v>
      </c>
      <c r="CY6" s="35" t="str">
        <f t="shared" ref="CY6:DG6" si="11">IF(CY7="",NA(),CY7)</f>
        <v>-</v>
      </c>
      <c r="CZ6" s="35" t="str">
        <f t="shared" si="11"/>
        <v>-</v>
      </c>
      <c r="DA6" s="35" t="str">
        <f t="shared" si="11"/>
        <v>-</v>
      </c>
      <c r="DB6" s="35">
        <f t="shared" si="11"/>
        <v>68.7</v>
      </c>
      <c r="DC6" s="35" t="str">
        <f t="shared" si="11"/>
        <v>-</v>
      </c>
      <c r="DD6" s="35" t="str">
        <f t="shared" si="11"/>
        <v>-</v>
      </c>
      <c r="DE6" s="35" t="str">
        <f t="shared" si="11"/>
        <v>-</v>
      </c>
      <c r="DF6" s="35" t="str">
        <f t="shared" si="11"/>
        <v>-</v>
      </c>
      <c r="DG6" s="35">
        <f t="shared" si="11"/>
        <v>84.19</v>
      </c>
      <c r="DH6" s="34" t="str">
        <f>IF(DH7="","",IF(DH7="-","【-】","【"&amp;SUBSTITUTE(TEXT(DH7,"#,##0.00"),"-","△")&amp;"】"))</f>
        <v>【84.75】</v>
      </c>
      <c r="DI6" s="35" t="str">
        <f>IF(DI7="",NA(),DI7)</f>
        <v>-</v>
      </c>
      <c r="DJ6" s="35" t="str">
        <f t="shared" ref="DJ6:DR6" si="12">IF(DJ7="",NA(),DJ7)</f>
        <v>-</v>
      </c>
      <c r="DK6" s="35" t="str">
        <f t="shared" si="12"/>
        <v>-</v>
      </c>
      <c r="DL6" s="35" t="str">
        <f t="shared" si="12"/>
        <v>-</v>
      </c>
      <c r="DM6" s="35">
        <f t="shared" si="12"/>
        <v>4.32</v>
      </c>
      <c r="DN6" s="35" t="str">
        <f t="shared" si="12"/>
        <v>-</v>
      </c>
      <c r="DO6" s="35" t="str">
        <f t="shared" si="12"/>
        <v>-</v>
      </c>
      <c r="DP6" s="35" t="str">
        <f t="shared" si="12"/>
        <v>-</v>
      </c>
      <c r="DQ6" s="35" t="str">
        <f t="shared" si="12"/>
        <v>-</v>
      </c>
      <c r="DR6" s="35">
        <f t="shared" si="12"/>
        <v>21.36</v>
      </c>
      <c r="DS6" s="34" t="str">
        <f>IF(DS7="","",IF(DS7="-","【-】","【"&amp;SUBSTITUTE(TEXT(DS7,"#,##0.00"),"-","△")&amp;"】"))</f>
        <v>【23.60】</v>
      </c>
      <c r="DT6" s="35" t="str">
        <f>IF(DT7="",NA(),DT7)</f>
        <v>-</v>
      </c>
      <c r="DU6" s="35" t="str">
        <f t="shared" ref="DU6:EC6" si="13">IF(DU7="",NA(),DU7)</f>
        <v>-</v>
      </c>
      <c r="DV6" s="35" t="str">
        <f t="shared" si="13"/>
        <v>-</v>
      </c>
      <c r="DW6" s="35" t="str">
        <f t="shared" si="13"/>
        <v>-</v>
      </c>
      <c r="DX6" s="34">
        <f t="shared" si="13"/>
        <v>0</v>
      </c>
      <c r="DY6" s="35" t="str">
        <f t="shared" si="13"/>
        <v>-</v>
      </c>
      <c r="DZ6" s="35" t="str">
        <f t="shared" si="13"/>
        <v>-</v>
      </c>
      <c r="EA6" s="35" t="str">
        <f t="shared" si="13"/>
        <v>-</v>
      </c>
      <c r="EB6" s="35" t="str">
        <f t="shared" si="13"/>
        <v>-</v>
      </c>
      <c r="EC6" s="35">
        <f t="shared" si="13"/>
        <v>0.01</v>
      </c>
      <c r="ED6" s="34" t="str">
        <f>IF(ED7="","",IF(ED7="-","【-】","【"&amp;SUBSTITUTE(TEXT(ED7,"#,##0.00"),"-","△")&amp;"】"))</f>
        <v>【0.01】</v>
      </c>
      <c r="EE6" s="35" t="str">
        <f>IF(EE7="",NA(),EE7)</f>
        <v>-</v>
      </c>
      <c r="EF6" s="35" t="str">
        <f t="shared" ref="EF6:EN6" si="14">IF(EF7="",NA(),EF7)</f>
        <v>-</v>
      </c>
      <c r="EG6" s="35" t="str">
        <f t="shared" si="14"/>
        <v>-</v>
      </c>
      <c r="EH6" s="35" t="str">
        <f t="shared" si="14"/>
        <v>-</v>
      </c>
      <c r="EI6" s="35">
        <f t="shared" si="14"/>
        <v>0.03</v>
      </c>
      <c r="EJ6" s="35" t="str">
        <f t="shared" si="14"/>
        <v>-</v>
      </c>
      <c r="EK6" s="35" t="str">
        <f t="shared" si="14"/>
        <v>-</v>
      </c>
      <c r="EL6" s="35" t="str">
        <f t="shared" si="14"/>
        <v>-</v>
      </c>
      <c r="EM6" s="35" t="str">
        <f t="shared" si="14"/>
        <v>-</v>
      </c>
      <c r="EN6" s="35">
        <f t="shared" si="14"/>
        <v>0.39</v>
      </c>
      <c r="EO6" s="34" t="str">
        <f>IF(EO7="","",IF(EO7="-","【-】","【"&amp;SUBSTITUTE(TEXT(EO7,"#,##0.00"),"-","△")&amp;"】"))</f>
        <v>【0.30】</v>
      </c>
    </row>
    <row r="7" spans="1:148" s="36" customFormat="1" x14ac:dyDescent="0.15">
      <c r="A7" s="28"/>
      <c r="B7" s="37">
        <v>2020</v>
      </c>
      <c r="C7" s="37">
        <v>262129</v>
      </c>
      <c r="D7" s="37">
        <v>46</v>
      </c>
      <c r="E7" s="37">
        <v>17</v>
      </c>
      <c r="F7" s="37">
        <v>4</v>
      </c>
      <c r="G7" s="37">
        <v>0</v>
      </c>
      <c r="H7" s="37" t="s">
        <v>96</v>
      </c>
      <c r="I7" s="37" t="s">
        <v>97</v>
      </c>
      <c r="J7" s="37" t="s">
        <v>98</v>
      </c>
      <c r="K7" s="37" t="s">
        <v>99</v>
      </c>
      <c r="L7" s="37" t="s">
        <v>100</v>
      </c>
      <c r="M7" s="37" t="s">
        <v>101</v>
      </c>
      <c r="N7" s="38" t="s">
        <v>102</v>
      </c>
      <c r="O7" s="38">
        <v>42.72</v>
      </c>
      <c r="P7" s="38">
        <v>15.64</v>
      </c>
      <c r="Q7" s="38">
        <v>117</v>
      </c>
      <c r="R7" s="38">
        <v>3196</v>
      </c>
      <c r="S7" s="38">
        <v>53674</v>
      </c>
      <c r="T7" s="38">
        <v>501.44</v>
      </c>
      <c r="U7" s="38">
        <v>107.04</v>
      </c>
      <c r="V7" s="38">
        <v>8335</v>
      </c>
      <c r="W7" s="38">
        <v>3.4</v>
      </c>
      <c r="X7" s="38">
        <v>2451.4699999999998</v>
      </c>
      <c r="Y7" s="38" t="s">
        <v>102</v>
      </c>
      <c r="Z7" s="38" t="s">
        <v>102</v>
      </c>
      <c r="AA7" s="38" t="s">
        <v>102</v>
      </c>
      <c r="AB7" s="38" t="s">
        <v>102</v>
      </c>
      <c r="AC7" s="38">
        <v>105.19</v>
      </c>
      <c r="AD7" s="38" t="s">
        <v>102</v>
      </c>
      <c r="AE7" s="38" t="s">
        <v>102</v>
      </c>
      <c r="AF7" s="38" t="s">
        <v>102</v>
      </c>
      <c r="AG7" s="38" t="s">
        <v>102</v>
      </c>
      <c r="AH7" s="38">
        <v>105.78</v>
      </c>
      <c r="AI7" s="38">
        <v>104.83</v>
      </c>
      <c r="AJ7" s="38" t="s">
        <v>102</v>
      </c>
      <c r="AK7" s="38" t="s">
        <v>102</v>
      </c>
      <c r="AL7" s="38" t="s">
        <v>102</v>
      </c>
      <c r="AM7" s="38" t="s">
        <v>102</v>
      </c>
      <c r="AN7" s="38">
        <v>306.35000000000002</v>
      </c>
      <c r="AO7" s="38" t="s">
        <v>102</v>
      </c>
      <c r="AP7" s="38" t="s">
        <v>102</v>
      </c>
      <c r="AQ7" s="38" t="s">
        <v>102</v>
      </c>
      <c r="AR7" s="38" t="s">
        <v>102</v>
      </c>
      <c r="AS7" s="38">
        <v>63.96</v>
      </c>
      <c r="AT7" s="38">
        <v>61.55</v>
      </c>
      <c r="AU7" s="38" t="s">
        <v>102</v>
      </c>
      <c r="AV7" s="38" t="s">
        <v>102</v>
      </c>
      <c r="AW7" s="38" t="s">
        <v>102</v>
      </c>
      <c r="AX7" s="38" t="s">
        <v>102</v>
      </c>
      <c r="AY7" s="38">
        <v>22.59</v>
      </c>
      <c r="AZ7" s="38" t="s">
        <v>102</v>
      </c>
      <c r="BA7" s="38" t="s">
        <v>102</v>
      </c>
      <c r="BB7" s="38" t="s">
        <v>102</v>
      </c>
      <c r="BC7" s="38" t="s">
        <v>102</v>
      </c>
      <c r="BD7" s="38">
        <v>44.24</v>
      </c>
      <c r="BE7" s="38">
        <v>45.34</v>
      </c>
      <c r="BF7" s="38" t="s">
        <v>102</v>
      </c>
      <c r="BG7" s="38" t="s">
        <v>102</v>
      </c>
      <c r="BH7" s="38" t="s">
        <v>102</v>
      </c>
      <c r="BI7" s="38" t="s">
        <v>102</v>
      </c>
      <c r="BJ7" s="38">
        <v>4308.12</v>
      </c>
      <c r="BK7" s="38" t="s">
        <v>102</v>
      </c>
      <c r="BL7" s="38" t="s">
        <v>102</v>
      </c>
      <c r="BM7" s="38" t="s">
        <v>102</v>
      </c>
      <c r="BN7" s="38" t="s">
        <v>102</v>
      </c>
      <c r="BO7" s="38">
        <v>1258.43</v>
      </c>
      <c r="BP7" s="38">
        <v>1260.21</v>
      </c>
      <c r="BQ7" s="38" t="s">
        <v>102</v>
      </c>
      <c r="BR7" s="38" t="s">
        <v>102</v>
      </c>
      <c r="BS7" s="38" t="s">
        <v>102</v>
      </c>
      <c r="BT7" s="38" t="s">
        <v>102</v>
      </c>
      <c r="BU7" s="38">
        <v>64.34</v>
      </c>
      <c r="BV7" s="38" t="s">
        <v>102</v>
      </c>
      <c r="BW7" s="38" t="s">
        <v>102</v>
      </c>
      <c r="BX7" s="38" t="s">
        <v>102</v>
      </c>
      <c r="BY7" s="38" t="s">
        <v>102</v>
      </c>
      <c r="BZ7" s="38">
        <v>73.36</v>
      </c>
      <c r="CA7" s="38">
        <v>75.290000000000006</v>
      </c>
      <c r="CB7" s="38" t="s">
        <v>102</v>
      </c>
      <c r="CC7" s="38" t="s">
        <v>102</v>
      </c>
      <c r="CD7" s="38" t="s">
        <v>102</v>
      </c>
      <c r="CE7" s="38" t="s">
        <v>102</v>
      </c>
      <c r="CF7" s="38">
        <v>237.76</v>
      </c>
      <c r="CG7" s="38" t="s">
        <v>102</v>
      </c>
      <c r="CH7" s="38" t="s">
        <v>102</v>
      </c>
      <c r="CI7" s="38" t="s">
        <v>102</v>
      </c>
      <c r="CJ7" s="38" t="s">
        <v>102</v>
      </c>
      <c r="CK7" s="38">
        <v>224.88</v>
      </c>
      <c r="CL7" s="38">
        <v>215.41</v>
      </c>
      <c r="CM7" s="38" t="s">
        <v>102</v>
      </c>
      <c r="CN7" s="38" t="s">
        <v>102</v>
      </c>
      <c r="CO7" s="38" t="s">
        <v>102</v>
      </c>
      <c r="CP7" s="38" t="s">
        <v>102</v>
      </c>
      <c r="CQ7" s="38">
        <v>33.07</v>
      </c>
      <c r="CR7" s="38" t="s">
        <v>102</v>
      </c>
      <c r="CS7" s="38" t="s">
        <v>102</v>
      </c>
      <c r="CT7" s="38" t="s">
        <v>102</v>
      </c>
      <c r="CU7" s="38" t="s">
        <v>102</v>
      </c>
      <c r="CV7" s="38">
        <v>42.4</v>
      </c>
      <c r="CW7" s="38">
        <v>42.9</v>
      </c>
      <c r="CX7" s="38" t="s">
        <v>102</v>
      </c>
      <c r="CY7" s="38" t="s">
        <v>102</v>
      </c>
      <c r="CZ7" s="38" t="s">
        <v>102</v>
      </c>
      <c r="DA7" s="38" t="s">
        <v>102</v>
      </c>
      <c r="DB7" s="38">
        <v>68.7</v>
      </c>
      <c r="DC7" s="38" t="s">
        <v>102</v>
      </c>
      <c r="DD7" s="38" t="s">
        <v>102</v>
      </c>
      <c r="DE7" s="38" t="s">
        <v>102</v>
      </c>
      <c r="DF7" s="38" t="s">
        <v>102</v>
      </c>
      <c r="DG7" s="38">
        <v>84.19</v>
      </c>
      <c r="DH7" s="38">
        <v>84.75</v>
      </c>
      <c r="DI7" s="38" t="s">
        <v>102</v>
      </c>
      <c r="DJ7" s="38" t="s">
        <v>102</v>
      </c>
      <c r="DK7" s="38" t="s">
        <v>102</v>
      </c>
      <c r="DL7" s="38" t="s">
        <v>102</v>
      </c>
      <c r="DM7" s="38">
        <v>4.32</v>
      </c>
      <c r="DN7" s="38" t="s">
        <v>102</v>
      </c>
      <c r="DO7" s="38" t="s">
        <v>102</v>
      </c>
      <c r="DP7" s="38" t="s">
        <v>102</v>
      </c>
      <c r="DQ7" s="38" t="s">
        <v>102</v>
      </c>
      <c r="DR7" s="38">
        <v>21.36</v>
      </c>
      <c r="DS7" s="38">
        <v>23.6</v>
      </c>
      <c r="DT7" s="38" t="s">
        <v>102</v>
      </c>
      <c r="DU7" s="38" t="s">
        <v>102</v>
      </c>
      <c r="DV7" s="38" t="s">
        <v>102</v>
      </c>
      <c r="DW7" s="38" t="s">
        <v>102</v>
      </c>
      <c r="DX7" s="38">
        <v>0</v>
      </c>
      <c r="DY7" s="38" t="s">
        <v>102</v>
      </c>
      <c r="DZ7" s="38" t="s">
        <v>102</v>
      </c>
      <c r="EA7" s="38" t="s">
        <v>102</v>
      </c>
      <c r="EB7" s="38" t="s">
        <v>102</v>
      </c>
      <c r="EC7" s="38">
        <v>0.01</v>
      </c>
      <c r="ED7" s="38">
        <v>0.01</v>
      </c>
      <c r="EE7" s="38" t="s">
        <v>102</v>
      </c>
      <c r="EF7" s="38" t="s">
        <v>102</v>
      </c>
      <c r="EG7" s="38" t="s">
        <v>102</v>
      </c>
      <c r="EH7" s="38" t="s">
        <v>102</v>
      </c>
      <c r="EI7" s="38">
        <v>0.03</v>
      </c>
      <c r="EJ7" s="38" t="s">
        <v>102</v>
      </c>
      <c r="EK7" s="38" t="s">
        <v>102</v>
      </c>
      <c r="EL7" s="38" t="s">
        <v>102</v>
      </c>
      <c r="EM7" s="38" t="s">
        <v>102</v>
      </c>
      <c r="EN7" s="38">
        <v>0.39</v>
      </c>
      <c r="EO7" s="38">
        <v>0.3</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D10" si="15">DATEVALUE($B7+12-B11&amp;"/1/"&amp;B12)</f>
        <v>46753</v>
      </c>
      <c r="C10" s="41">
        <f t="shared" si="15"/>
        <v>47119</v>
      </c>
      <c r="D10" s="41">
        <f t="shared" si="15"/>
        <v>47484</v>
      </c>
      <c r="E10" s="42">
        <f>DATEVALUE($B7+12-E11&amp;"/1/"&amp;E12)</f>
        <v>47849</v>
      </c>
      <c r="F10" s="42">
        <f>DATEVALUE($B7+12-F11&amp;"/1/"&amp;F12)</f>
        <v>48215</v>
      </c>
    </row>
    <row r="11" spans="1:148" x14ac:dyDescent="0.15">
      <c r="B11">
        <v>4</v>
      </c>
      <c r="C11">
        <v>3</v>
      </c>
      <c r="D11">
        <v>2</v>
      </c>
      <c r="E11">
        <v>1</v>
      </c>
      <c r="F11">
        <v>0</v>
      </c>
      <c r="G11" t="s">
        <v>108</v>
      </c>
    </row>
    <row r="12" spans="1:148" x14ac:dyDescent="0.15">
      <c r="B12">
        <v>1</v>
      </c>
      <c r="C12">
        <v>1</v>
      </c>
      <c r="D12">
        <v>1</v>
      </c>
      <c r="E12">
        <v>1</v>
      </c>
      <c r="F12">
        <v>2</v>
      </c>
      <c r="G12" t="s">
        <v>109</v>
      </c>
    </row>
    <row r="13" spans="1:148" x14ac:dyDescent="0.15">
      <c r="B13" t="s">
        <v>110</v>
      </c>
      <c r="C13" t="s">
        <v>111</v>
      </c>
      <c r="D13" t="s">
        <v>112</v>
      </c>
      <c r="E13" t="s">
        <v>113</v>
      </c>
      <c r="F13" t="s">
        <v>113</v>
      </c>
      <c r="G13" t="s">
        <v>114</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平田 友美子</cp:lastModifiedBy>
  <cp:lastPrinted>2022-01-25T00:10:21Z</cp:lastPrinted>
  <dcterms:created xsi:type="dcterms:W3CDTF">2021-12-03T07:25:40Z</dcterms:created>
  <dcterms:modified xsi:type="dcterms:W3CDTF">2022-01-25T00:10:24Z</dcterms:modified>
  <cp:category/>
</cp:coreProperties>
</file>